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Z:\03_財務課\財政班\森関係\R2\公営企業経営比較分析表\回答\"/>
    </mc:Choice>
  </mc:AlternateContent>
  <xr:revisionPtr revIDLastSave="0" documentId="13_ncr:1_{4E88326E-B736-4528-BE1A-D4BC49A4D386}" xr6:coauthVersionLast="43" xr6:coauthVersionMax="43" xr10:uidLastSave="{00000000-0000-0000-0000-000000000000}"/>
  <workbookProtection workbookAlgorithmName="SHA-512" workbookHashValue="CFLGBGNagH+5pqM7WP8CuAq7VuHvtjiQRAMdEJwzeSDYvV07YyxVZQYIQMfUsM0t1gaTEPEqSxcqi0YWGCYkjg==" workbookSaltValue="M9D5At3nyHgzaO8nc3rOxQ=="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B10"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<sst xmlns="http://schemas.openxmlformats.org/spreadsheetml/2006/main" count="236" uniqueCount="119">
  <si>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</si>
  <si>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</si>
  <si>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</si>
  <si>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</si>
  <si>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</si>
  <si>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</si>
  <si>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</si>
  <si>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</si>
  <si>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</si>
  <si>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</si>
  <si>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</si>
  <si>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</si>
  <si>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</si>
  <si>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</si>
  <si>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</si>
  <si>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</si>
  <si>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</si>
  <si>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</si>
  <si>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</si>
  <si>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</si>
  <si>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</si>
  <si>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</si>
  <si>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</si>
  <si>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</si>
  <si>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</si>
  <si>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</si>
  <si>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</si>
  <si>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</si>
  <si>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</si>
  <si>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</si>
  <si>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</si>
  <si>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</si>
  <si>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</si>
  <si>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</si>
  <si>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</si>
  <si>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</si>
  <si>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</si>
  <si>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</si>
  <si>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</si>
  <si>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</si>
  <si>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</si>
  <si>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</si>
  <si>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</si>
  <si>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</si>
  <si>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</si>
  <si>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</si>
  <si>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</si>
  <si>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</si>
  <si>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</si>
  <si>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</si>
  <si>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</si>
  <si>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</si>
  <si>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</si>
  <si>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</si>
  <si>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</si>
  <si>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</si>
  <si>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</si>
  <si>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</si>
  <si>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</si>
  <si>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</si>
  <si>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</si>
  <si>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</si>
  <si>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</si>
  <si>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</si>
  <si>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</si>
  <si>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</si>
  <si>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</si>
  <si>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</si>
  <si>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</si>
  <si>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</si>
  <si>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</si>
  <si>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</si>
  <si>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</si>
  <si>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</si>
  <si>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</si>
  <si>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</si>
  <si>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</si>
  <si>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</si>
  <si>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</si>
  <si>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</si>
  <si>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</si>
  <si>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</si>
  <si>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</si>
  <si>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</si>
  <si>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</si>
  <si>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</si>
  <si>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</si>
  <si>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</si>
  <si>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</si>
  <si>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</si>
  <si>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</si>
  <si>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</si>
  <si>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</si>
  <si>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</si>
  <si>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</si>
  <si>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</si>
  <si>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</si>
  <si>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上市町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</si>
  <si>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</si>
  <si>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</si>
  <si>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</si>
  <si>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</si>
  <si>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</si>
  <si>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</si>
  <si>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</si>
  <si>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</si>
  <si>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</si>
  <si>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</si>
  <si>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</si>
  <si>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</si>
  <si>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</si>
  <si>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</si>
  <si>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</si>
  <si>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</si>
  <si>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</si>
  <si>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</si>
  <si>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現在のところ、布設後30年を経過した管渠はないが、今後、管渠の点検等が必要となってくる為、十分に留意していく必要がある。</t>
    <rPh sb="1" eb="3">
      <t>ゲンザイ</t>
    </rPh>
    <phoneticPr fontId="15"/>
  </si>
  <si>
    <t>　本町においては、収益的収支比率はここ数年65～75％前後で推移し、赤字が続いている状況である。汚水管渠の面的整備事業が終了しているため、今後は下水道事業の経営の効率性をより高めることが必要と考えられる。
　また、平成29年度から継続して、森尻処理区において、中新川広域行政事務組合の中新川公共下水道への管渠接続事業を進めており、当事業が完了すれば、汚水処理の一元化により、汚水処理経費の削減を計ることが期待される。
　</t>
    <rPh sb="107" eb="109">
      <t>ヘイセイ</t>
    </rPh>
    <rPh sb="111" eb="112">
      <t>ネン</t>
    </rPh>
    <rPh sb="112" eb="113">
      <t>ド</t>
    </rPh>
    <rPh sb="115" eb="117">
      <t>ケイゾク</t>
    </rPh>
    <rPh sb="120" eb="122">
      <t>モリジリ</t>
    </rPh>
    <rPh sb="122" eb="124">
      <t>ショリ</t>
    </rPh>
    <rPh sb="124" eb="125">
      <t>ク</t>
    </rPh>
    <rPh sb="130" eb="133">
      <t>ナカニイカワ</t>
    </rPh>
    <rPh sb="133" eb="135">
      <t>コウイキ</t>
    </rPh>
    <rPh sb="135" eb="137">
      <t>ギョウセイ</t>
    </rPh>
    <rPh sb="137" eb="139">
      <t>ジム</t>
    </rPh>
    <rPh sb="139" eb="141">
      <t>クミアイ</t>
    </rPh>
    <rPh sb="142" eb="145">
      <t>ナカニイカワ</t>
    </rPh>
    <rPh sb="145" eb="147">
      <t>コウキョウ</t>
    </rPh>
    <rPh sb="147" eb="150">
      <t>ゲスイドウ</t>
    </rPh>
    <rPh sb="152" eb="153">
      <t>カン</t>
    </rPh>
    <rPh sb="153" eb="154">
      <t>キョ</t>
    </rPh>
    <rPh sb="154" eb="156">
      <t>セツゾク</t>
    </rPh>
    <rPh sb="156" eb="158">
      <t>ジギョウ</t>
    </rPh>
    <rPh sb="159" eb="160">
      <t>スス</t>
    </rPh>
    <rPh sb="165" eb="166">
      <t>トウ</t>
    </rPh>
    <rPh sb="166" eb="168">
      <t>ジギョウ</t>
    </rPh>
    <rPh sb="169" eb="171">
      <t>カンリョウ</t>
    </rPh>
    <rPh sb="175" eb="177">
      <t>オスイ</t>
    </rPh>
    <rPh sb="177" eb="179">
      <t>ショリ</t>
    </rPh>
    <rPh sb="180" eb="183">
      <t>イチゲンカ</t>
    </rPh>
    <rPh sb="187" eb="189">
      <t>オスイ</t>
    </rPh>
    <rPh sb="189" eb="191">
      <t>ショリ</t>
    </rPh>
    <rPh sb="191" eb="193">
      <t>ケイヒ</t>
    </rPh>
    <rPh sb="194" eb="196">
      <t>サクゲン</t>
    </rPh>
    <rPh sb="197" eb="198">
      <t>ハカ</t>
    </rPh>
    <rPh sb="202" eb="204">
      <t>キタイ</t>
    </rPh>
    <phoneticPr fontId="15"/>
  </si>
  <si>
    <t>①収益的収支比率は70.02％（R1）と単年度についてはずっと赤字となっており、経営の健全性については一定の水準に達していない状況である。
④企業債残高対事業規模比率は、類似団体の平均値を下回った。
⑤経費回収率は、100.00％となっており、使用料では回収できている。 
⑥汚水処理原価は、類似団体の平均値を下回った。
⑦施設利用率は、ここ数年は類似団体の平均値を上回っており、施設の効率性が図られているといえる。
⑧水洗化率については、類似団体の平均値より高い水準にあり、今後も水洗化率の向上に努めていく。</t>
    <rPh sb="94" eb="95">
      <t>シタ</t>
    </rPh>
    <rPh sb="155" eb="156">
      <t>シタ</t>
    </rPh>
    <rPh sb="171" eb="173">
      <t>スウネン</t>
    </rPh>
    <rPh sb="183" eb="184">
      <t>ウエ</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</si>
</sst>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xr:uid="{B26C1CED-B407-4A6B-8F44-C634F072F3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21-4C85-8483-61011CF1ACF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4121-4C85-8483-61011CF1ACF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89.85</c:v>
                </c:pt>
                <c:pt idx="1">
                  <c:v>89</c:v>
                </c:pt>
                <c:pt idx="2">
                  <c:v>91.62</c:v>
                </c:pt>
                <c:pt idx="3">
                  <c:v>90.92</c:v>
                </c:pt>
                <c:pt idx="4">
                  <c:v>86.69</c:v>
                </c:pt>
              </c:numCache>
            </c:numRef>
          </c:val>
          <c:extLst>
            <c:ext xmlns:c16="http://schemas.microsoft.com/office/drawing/2014/chart" uri="{C3380CC4-5D6E-409C-BE32-E72D297353CC}">
              <c16:uniqueId val="{00000000-64BF-407C-A74F-500739AC5E2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64BF-407C-A74F-500739AC5E2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90.01</c:v>
                </c:pt>
                <c:pt idx="1">
                  <c:v>90.43</c:v>
                </c:pt>
                <c:pt idx="2">
                  <c:v>90.82</c:v>
                </c:pt>
                <c:pt idx="3">
                  <c:v>91.11</c:v>
                </c:pt>
                <c:pt idx="4">
                  <c:v>91.44</c:v>
                </c:pt>
              </c:numCache>
            </c:numRef>
          </c:val>
          <c:extLst>
            <c:ext xmlns:c16="http://schemas.microsoft.com/office/drawing/2014/chart" uri="{C3380CC4-5D6E-409C-BE32-E72D297353CC}">
              <c16:uniqueId val="{00000000-24BC-4705-936A-0405081FB5E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24BC-4705-936A-0405081FB5E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64.69</c:v>
                </c:pt>
                <c:pt idx="1">
                  <c:v>70.28</c:v>
                </c:pt>
                <c:pt idx="2">
                  <c:v>74.45</c:v>
                </c:pt>
                <c:pt idx="3">
                  <c:v>68.930000000000007</c:v>
                </c:pt>
                <c:pt idx="4">
                  <c:v>70.02</c:v>
                </c:pt>
              </c:numCache>
            </c:numRef>
          </c:val>
          <c:extLst>
            <c:ext xmlns:c16="http://schemas.microsoft.com/office/drawing/2014/chart" uri="{C3380CC4-5D6E-409C-BE32-E72D297353CC}">
              <c16:uniqueId val="{00000000-0395-4560-9286-96A857E5022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95-4560-9286-96A857E5022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E6-4725-94C0-68A2A464C41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E6-4725-94C0-68A2A464C41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99-474C-95DA-6B7A524D246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99-474C-95DA-6B7A524D246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F9-4E2B-88F3-8774308B4C1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F9-4E2B-88F3-8774308B4C1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86-4A09-8CE2-BDDC0885909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86-4A09-8CE2-BDDC0885909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1685.2</c:v>
                </c:pt>
                <c:pt idx="1">
                  <c:v>884.43</c:v>
                </c:pt>
                <c:pt idx="2">
                  <c:v>532.41</c:v>
                </c:pt>
                <c:pt idx="3">
                  <c:v>308.5</c:v>
                </c:pt>
                <c:pt idx="4">
                  <c:v>563.95000000000005</c:v>
                </c:pt>
              </c:numCache>
            </c:numRef>
          </c:val>
          <c:extLst>
            <c:ext xmlns:c16="http://schemas.microsoft.com/office/drawing/2014/chart" uri="{C3380CC4-5D6E-409C-BE32-E72D297353CC}">
              <c16:uniqueId val="{00000000-6B52-4FE4-8D52-A19718233CD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6B52-4FE4-8D52-A19718233CD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60.76</c:v>
                </c:pt>
                <c:pt idx="1">
                  <c:v>79.77</c:v>
                </c:pt>
                <c:pt idx="2">
                  <c:v>100</c:v>
                </c:pt>
                <c:pt idx="3">
                  <c:v>100</c:v>
                </c:pt>
                <c:pt idx="4">
                  <c:v>100</c:v>
                </c:pt>
              </c:numCache>
            </c:numRef>
          </c:val>
          <c:extLst>
            <c:ext xmlns:c16="http://schemas.microsoft.com/office/drawing/2014/chart" uri="{C3380CC4-5D6E-409C-BE32-E72D297353CC}">
              <c16:uniqueId val="{00000000-8504-4074-B0EA-A4424F7F654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8504-4074-B0EA-A4424F7F654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278.8</c:v>
                </c:pt>
                <c:pt idx="1">
                  <c:v>212.66</c:v>
                </c:pt>
                <c:pt idx="2">
                  <c:v>169.61</c:v>
                </c:pt>
                <c:pt idx="3">
                  <c:v>170.46</c:v>
                </c:pt>
                <c:pt idx="4">
                  <c:v>178.92</c:v>
                </c:pt>
              </c:numCache>
            </c:numRef>
          </c:val>
          <c:extLst>
            <c:ext xmlns:c16="http://schemas.microsoft.com/office/drawing/2014/chart" uri="{C3380CC4-5D6E-409C-BE32-E72D297353CC}">
              <c16:uniqueId val="{00000000-DFE9-4C3D-A496-06550EA21EB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DFE9-4C3D-A496-06550EA21EB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富山県　上市町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20334</v>
      </c>
      <c r="AM8" s="51"/>
      <c r="AN8" s="51"/>
      <c r="AO8" s="51"/>
      <c r="AP8" s="51"/>
      <c r="AQ8" s="51"/>
      <c r="AR8" s="51"/>
      <c r="AS8" s="51"/>
      <c r="AT8" s="46">
        <f>データ!T6</f>
        <v>236.71</v>
      </c>
      <c r="AU8" s="46"/>
      <c r="AV8" s="46"/>
      <c r="AW8" s="46"/>
      <c r="AX8" s="46"/>
      <c r="AY8" s="46"/>
      <c r="AZ8" s="46"/>
      <c r="BA8" s="46"/>
      <c r="BB8" s="46">
        <f>データ!U6</f>
        <v>85.9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15.99</v>
      </c>
      <c r="Q10" s="46"/>
      <c r="R10" s="46"/>
      <c r="S10" s="46"/>
      <c r="T10" s="46"/>
      <c r="U10" s="46"/>
      <c r="V10" s="46"/>
      <c r="W10" s="46">
        <f>データ!Q6</f>
        <v>70.760000000000005</v>
      </c>
      <c r="X10" s="46"/>
      <c r="Y10" s="46"/>
      <c r="Z10" s="46"/>
      <c r="AA10" s="46"/>
      <c r="AB10" s="46"/>
      <c r="AC10" s="46"/>
      <c r="AD10" s="51">
        <f>データ!R6</f>
        <v>3740</v>
      </c>
      <c r="AE10" s="51"/>
      <c r="AF10" s="51"/>
      <c r="AG10" s="51"/>
      <c r="AH10" s="51"/>
      <c r="AI10" s="51"/>
      <c r="AJ10" s="51"/>
      <c r="AK10" s="2"/>
      <c r="AL10" s="51">
        <f>データ!V6</f>
        <v>3235</v>
      </c>
      <c r="AM10" s="51"/>
      <c r="AN10" s="51"/>
      <c r="AO10" s="51"/>
      <c r="AP10" s="51"/>
      <c r="AQ10" s="51"/>
      <c r="AR10" s="51"/>
      <c r="AS10" s="51"/>
      <c r="AT10" s="46">
        <f>データ!W6</f>
        <v>1.23</v>
      </c>
      <c r="AU10" s="46"/>
      <c r="AV10" s="46"/>
      <c r="AW10" s="46"/>
      <c r="AX10" s="46"/>
      <c r="AY10" s="46"/>
      <c r="AZ10" s="46"/>
      <c r="BA10" s="46"/>
      <c r="BB10" s="46">
        <f>データ!X6</f>
        <v>2630.08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43</v>
      </c>
      <c r="N86" s="26" t="s">
        <v>43</v>
      </c>
      <c r="O86" s="26" t="str">
        <f>データ!EO6</f>
        <v>【0.28】</v>
      </c>
    </row>
  </sheetData>
  <sheetProtection algorithmName="SHA-512" hashValue="/7iB/DPaGoEUgnnpdHoK7mixZoP6CrJ8zTt5H5mJxuwx40nPo7bjBzw0PE9kl9sOPVqL47K8WX3V8yEI1lgiqA==" saltValue="gFJNSzeAuU+QVKv2fGLkR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163228</v>
      </c>
      <c r="D6" s="33">
        <f t="shared" si="3"/>
        <v>47</v>
      </c>
      <c r="E6" s="33">
        <f t="shared" si="3"/>
        <v>17</v>
      </c>
      <c r="F6" s="33">
        <f t="shared" si="3"/>
        <v>4</v>
      </c>
      <c r="G6" s="33">
        <f t="shared" si="3"/>
        <v>0</v>
      </c>
      <c r="H6" s="33" t="str">
        <f t="shared" si="3"/>
        <v>富山県　上市町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15.99</v>
      </c>
      <c r="Q6" s="34">
        <f t="shared" si="3"/>
        <v>70.760000000000005</v>
      </c>
      <c r="R6" s="34">
        <f t="shared" si="3"/>
        <v>3740</v>
      </c>
      <c r="S6" s="34">
        <f t="shared" si="3"/>
        <v>20334</v>
      </c>
      <c r="T6" s="34">
        <f t="shared" si="3"/>
        <v>236.71</v>
      </c>
      <c r="U6" s="34">
        <f t="shared" si="3"/>
        <v>85.9</v>
      </c>
      <c r="V6" s="34">
        <f t="shared" si="3"/>
        <v>3235</v>
      </c>
      <c r="W6" s="34">
        <f t="shared" si="3"/>
        <v>1.23</v>
      </c>
      <c r="X6" s="34">
        <f t="shared" si="3"/>
        <v>2630.08</v>
      </c>
      <c r="Y6" s="35">
        <f>IF(Y7="",NA(),Y7)</f>
        <v>64.69</v>
      </c>
      <c r="Z6" s="35">
        <f t="shared" ref="Z6:AH6" si="4">IF(Z7="",NA(),Z7)</f>
        <v>70.28</v>
      </c>
      <c r="AA6" s="35">
        <f t="shared" si="4"/>
        <v>74.45</v>
      </c>
      <c r="AB6" s="35">
        <f t="shared" si="4"/>
        <v>68.930000000000007</v>
      </c>
      <c r="AC6" s="35">
        <f t="shared" si="4"/>
        <v>70.02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1685.2</v>
      </c>
      <c r="BG6" s="35">
        <f t="shared" ref="BG6:BO6" si="7">IF(BG7="",NA(),BG7)</f>
        <v>884.43</v>
      </c>
      <c r="BH6" s="35">
        <f t="shared" si="7"/>
        <v>532.41</v>
      </c>
      <c r="BI6" s="35">
        <f t="shared" si="7"/>
        <v>308.5</v>
      </c>
      <c r="BJ6" s="35">
        <f t="shared" si="7"/>
        <v>563.95000000000005</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60.76</v>
      </c>
      <c r="BR6" s="35">
        <f t="shared" ref="BR6:BZ6" si="8">IF(BR7="",NA(),BR7)</f>
        <v>79.77</v>
      </c>
      <c r="BS6" s="35">
        <f t="shared" si="8"/>
        <v>100</v>
      </c>
      <c r="BT6" s="35">
        <f t="shared" si="8"/>
        <v>100</v>
      </c>
      <c r="BU6" s="35">
        <f t="shared" si="8"/>
        <v>100</v>
      </c>
      <c r="BV6" s="35">
        <f t="shared" si="8"/>
        <v>66.22</v>
      </c>
      <c r="BW6" s="35">
        <f t="shared" si="8"/>
        <v>69.87</v>
      </c>
      <c r="BX6" s="35">
        <f t="shared" si="8"/>
        <v>74.3</v>
      </c>
      <c r="BY6" s="35">
        <f t="shared" si="8"/>
        <v>72.260000000000005</v>
      </c>
      <c r="BZ6" s="35">
        <f t="shared" si="8"/>
        <v>71.84</v>
      </c>
      <c r="CA6" s="34" t="str">
        <f>IF(CA7="","",IF(CA7="-","【-】","【"&amp;SUBSTITUTE(TEXT(CA7,"#,##0.00"),"-","△")&amp;"】"))</f>
        <v>【74.17】</v>
      </c>
      <c r="CB6" s="35">
        <f>IF(CB7="",NA(),CB7)</f>
        <v>278.8</v>
      </c>
      <c r="CC6" s="35">
        <f t="shared" ref="CC6:CK6" si="9">IF(CC7="",NA(),CC7)</f>
        <v>212.66</v>
      </c>
      <c r="CD6" s="35">
        <f t="shared" si="9"/>
        <v>169.61</v>
      </c>
      <c r="CE6" s="35">
        <f t="shared" si="9"/>
        <v>170.46</v>
      </c>
      <c r="CF6" s="35">
        <f t="shared" si="9"/>
        <v>178.92</v>
      </c>
      <c r="CG6" s="35">
        <f t="shared" si="9"/>
        <v>246.72</v>
      </c>
      <c r="CH6" s="35">
        <f t="shared" si="9"/>
        <v>234.96</v>
      </c>
      <c r="CI6" s="35">
        <f t="shared" si="9"/>
        <v>221.81</v>
      </c>
      <c r="CJ6" s="35">
        <f t="shared" si="9"/>
        <v>230.02</v>
      </c>
      <c r="CK6" s="35">
        <f t="shared" si="9"/>
        <v>228.47</v>
      </c>
      <c r="CL6" s="34" t="str">
        <f>IF(CL7="","",IF(CL7="-","【-】","【"&amp;SUBSTITUTE(TEXT(CL7,"#,##0.00"),"-","△")&amp;"】"))</f>
        <v>【218.56】</v>
      </c>
      <c r="CM6" s="35">
        <f>IF(CM7="",NA(),CM7)</f>
        <v>89.85</v>
      </c>
      <c r="CN6" s="35">
        <f t="shared" ref="CN6:CV6" si="10">IF(CN7="",NA(),CN7)</f>
        <v>89</v>
      </c>
      <c r="CO6" s="35">
        <f t="shared" si="10"/>
        <v>91.62</v>
      </c>
      <c r="CP6" s="35">
        <f t="shared" si="10"/>
        <v>90.92</v>
      </c>
      <c r="CQ6" s="35">
        <f t="shared" si="10"/>
        <v>86.69</v>
      </c>
      <c r="CR6" s="35">
        <f t="shared" si="10"/>
        <v>41.35</v>
      </c>
      <c r="CS6" s="35">
        <f t="shared" si="10"/>
        <v>42.9</v>
      </c>
      <c r="CT6" s="35">
        <f t="shared" si="10"/>
        <v>43.36</v>
      </c>
      <c r="CU6" s="35">
        <f t="shared" si="10"/>
        <v>42.56</v>
      </c>
      <c r="CV6" s="35">
        <f t="shared" si="10"/>
        <v>42.47</v>
      </c>
      <c r="CW6" s="34" t="str">
        <f>IF(CW7="","",IF(CW7="-","【-】","【"&amp;SUBSTITUTE(TEXT(CW7,"#,##0.00"),"-","△")&amp;"】"))</f>
        <v>【42.86】</v>
      </c>
      <c r="CX6" s="35">
        <f>IF(CX7="",NA(),CX7)</f>
        <v>90.01</v>
      </c>
      <c r="CY6" s="35">
        <f t="shared" ref="CY6:DG6" si="11">IF(CY7="",NA(),CY7)</f>
        <v>90.43</v>
      </c>
      <c r="CZ6" s="35">
        <f t="shared" si="11"/>
        <v>90.82</v>
      </c>
      <c r="DA6" s="35">
        <f t="shared" si="11"/>
        <v>91.11</v>
      </c>
      <c r="DB6" s="35">
        <f t="shared" si="11"/>
        <v>91.44</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163228</v>
      </c>
      <c r="D7" s="37">
        <v>47</v>
      </c>
      <c r="E7" s="37">
        <v>17</v>
      </c>
      <c r="F7" s="37">
        <v>4</v>
      </c>
      <c r="G7" s="37">
        <v>0</v>
      </c>
      <c r="H7" s="37" t="s">
        <v>97</v>
      </c>
      <c r="I7" s="37" t="s">
        <v>98</v>
      </c>
      <c r="J7" s="37" t="s">
        <v>99</v>
      </c>
      <c r="K7" s="37" t="s">
        <v>100</v>
      </c>
      <c r="L7" s="37" t="s">
        <v>101</v>
      </c>
      <c r="M7" s="37" t="s">
        <v>102</v>
      </c>
      <c r="N7" s="38" t="s">
        <v>103</v>
      </c>
      <c r="O7" s="38" t="s">
        <v>104</v>
      </c>
      <c r="P7" s="38">
        <v>15.99</v>
      </c>
      <c r="Q7" s="38">
        <v>70.760000000000005</v>
      </c>
      <c r="R7" s="38">
        <v>3740</v>
      </c>
      <c r="S7" s="38">
        <v>20334</v>
      </c>
      <c r="T7" s="38">
        <v>236.71</v>
      </c>
      <c r="U7" s="38">
        <v>85.9</v>
      </c>
      <c r="V7" s="38">
        <v>3235</v>
      </c>
      <c r="W7" s="38">
        <v>1.23</v>
      </c>
      <c r="X7" s="38">
        <v>2630.08</v>
      </c>
      <c r="Y7" s="38">
        <v>64.69</v>
      </c>
      <c r="Z7" s="38">
        <v>70.28</v>
      </c>
      <c r="AA7" s="38">
        <v>74.45</v>
      </c>
      <c r="AB7" s="38">
        <v>68.930000000000007</v>
      </c>
      <c r="AC7" s="38">
        <v>70.02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1685.2</v>
      </c>
      <c r="BG7" s="38">
        <v>884.43</v>
      </c>
      <c r="BH7" s="38">
        <v>532.41</v>
      </c>
      <c r="BI7" s="38">
        <v>308.5</v>
      </c>
      <c r="BJ7" s="38">
        <v>563.95000000000005</v>
      </c>
      <c r="BK7" s="38">
        <v>1434.89</v>
      </c>
      <c r="BL7" s="38">
        <v>1298.9100000000001</v>
      </c>
      <c r="BM7" s="38">
        <v>1243.71</v>
      </c>
      <c r="BN7" s="38">
        <v>1194.1500000000001</v>
      </c>
      <c r="BO7" s="38">
        <v>1206.79</v>
      </c>
      <c r="BP7" s="38">
        <v>1218.7</v>
      </c>
      <c r="BQ7" s="38">
        <v>60.76</v>
      </c>
      <c r="BR7" s="38">
        <v>79.77</v>
      </c>
      <c r="BS7" s="38">
        <v>100</v>
      </c>
      <c r="BT7" s="38">
        <v>100</v>
      </c>
      <c r="BU7" s="38">
        <v>100</v>
      </c>
      <c r="BV7" s="38">
        <v>66.22</v>
      </c>
      <c r="BW7" s="38">
        <v>69.87</v>
      </c>
      <c r="BX7" s="38">
        <v>74.3</v>
      </c>
      <c r="BY7" s="38">
        <v>72.260000000000005</v>
      </c>
      <c r="BZ7" s="38">
        <v>71.84</v>
      </c>
      <c r="CA7" s="38">
        <v>74.17</v>
      </c>
      <c r="CB7" s="38">
        <v>278.8</v>
      </c>
      <c r="CC7" s="38">
        <v>212.66</v>
      </c>
      <c r="CD7" s="38">
        <v>169.61</v>
      </c>
      <c r="CE7" s="38">
        <v>170.46</v>
      </c>
      <c r="CF7" s="38">
        <v>178.92</v>
      </c>
      <c r="CG7" s="38">
        <v>246.72</v>
      </c>
      <c r="CH7" s="38">
        <v>234.96</v>
      </c>
      <c r="CI7" s="38">
        <v>221.81</v>
      </c>
      <c r="CJ7" s="38">
        <v>230.02</v>
      </c>
      <c r="CK7" s="38">
        <v>228.47</v>
      </c>
      <c r="CL7" s="38">
        <v>218.56</v>
      </c>
      <c r="CM7" s="38">
        <v>89.85</v>
      </c>
      <c r="CN7" s="38">
        <v>89</v>
      </c>
      <c r="CO7" s="38">
        <v>91.62</v>
      </c>
      <c r="CP7" s="38">
        <v>90.92</v>
      </c>
      <c r="CQ7" s="38">
        <v>86.69</v>
      </c>
      <c r="CR7" s="38">
        <v>41.35</v>
      </c>
      <c r="CS7" s="38">
        <v>42.9</v>
      </c>
      <c r="CT7" s="38">
        <v>43.36</v>
      </c>
      <c r="CU7" s="38">
        <v>42.56</v>
      </c>
      <c r="CV7" s="38">
        <v>42.47</v>
      </c>
      <c r="CW7" s="38">
        <v>42.86</v>
      </c>
      <c r="CX7" s="38">
        <v>90.01</v>
      </c>
      <c r="CY7" s="38">
        <v>90.43</v>
      </c>
      <c r="CZ7" s="38">
        <v>90.82</v>
      </c>
      <c r="DA7" s="38">
        <v>91.11</v>
      </c>
      <c r="DB7" s="38">
        <v>91.44</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112</v>
      </c>
      <c r="E13" t="s">
        <v>112</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2021-01-28T00:43:30Z</cp:lastPrinted>
  <dcterms:created xsi:type="dcterms:W3CDTF">2020-12-04T02:54:41Z</dcterms:created>
  <dcterms:modified xsi:type="dcterms:W3CDTF">2021-01-28T00:43:33Z</dcterms:modified>
  <cp:category/>
</cp:coreProperties>
</file>