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2年度\水道課\■管理係■\R2 中西\調査もの\20210118_公営企業会計に係る経営比較分析表の作成について\02県への回答\上水道\"/>
    </mc:Choice>
  </mc:AlternateContent>
  <workbookProtection workbookAlgorithmName="SHA-512" workbookHashValue="liBb1694+ex4YiiP43NR4f6Bnxf7B3FOVkxWO0VYslJb2uJlmKZvSw/mEZvlaEc0uqjuXQhneixntULG9gdN1Q==" workbookSaltValue="tTURkWsDXq+O6u6nc4Ed+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<sst xmlns="http://schemas.openxmlformats.org/spreadsheetml/2006/main" count="228" uniqueCount="115">
  <si>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</si>
  <si>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</si>
  <si>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</si>
  <si>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</si>
  <si>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</si>
  <si>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</si>
  <si>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</si>
  <si>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</si>
  <si>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</si>
  <si>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</si>
  <si>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</si>
  <si>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</si>
  <si>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</si>
  <si>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</si>
  <si>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</si>
  <si>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</si>
  <si>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</si>
  <si>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</si>
  <si>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</si>
  <si>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</si>
  <si>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</si>
  <si>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</si>
  <si>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</si>
  <si>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</si>
  <si>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</si>
  <si>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</si>
  <si>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</si>
  <si>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</si>
  <si>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</si>
  <si>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</si>
  <si>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</si>
  <si>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</si>
  <si>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</si>
  <si>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</si>
  <si>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</si>
  <si>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</si>
  <si>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</si>
  <si>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</si>
  <si>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</si>
  <si>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</si>
  <si>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</si>
  <si>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</si>
  <si>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</si>
  <si>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</si>
  <si>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</si>
  <si>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</si>
  <si>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</si>
  <si>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</si>
  <si>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</si>
  <si>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</si>
  <si>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</si>
  <si>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</si>
  <si>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</si>
  <si>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</si>
  <si>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</si>
  <si>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</si>
  <si>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</si>
  <si>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</si>
  <si>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</si>
  <si>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</si>
  <si>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</si>
  <si>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</si>
  <si>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</si>
  <si>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</si>
  <si>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</si>
  <si>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</si>
  <si>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</si>
  <si>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</si>
  <si>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</si>
  <si>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</si>
  <si>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</si>
  <si>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</si>
  <si>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</si>
  <si>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</si>
  <si>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</si>
  <si>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</si>
  <si>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</si>
  <si>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</si>
  <si>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</si>
  <si>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</si>
  <si>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</si>
  <si>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</si>
  <si>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</si>
  <si>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</si>
  <si>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</si>
  <si>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</si>
  <si>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</si>
  <si>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</si>
  <si>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</si>
  <si>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</si>
  <si>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</si>
  <si>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</si>
  <si>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</si>
  <si>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</si>
  <si>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</si>
  <si>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</si>
  <si>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</si>
  <si>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</si>
  <si>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</si>
  <si>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</si>
  <si>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</si>
  <si>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</si>
  <si>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</si>
  <si>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</si>
  <si>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</si>
  <si>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</si>
  <si>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</si>
  <si>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</si>
  <si>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</si>
  <si>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</si>
  <si>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</si>
  <si>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</si>
  <si>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は比較的健全であると考える。しかし、施設及び管路の老朽化が進んでおり、計画に沿った改修を要するも、減価償却時にその全てを更新することは技術的にも経営的にも難しいため、令和元年度に策定した老朽管緊急更新整備計画に基づいた効果的な更新を要する。
　また、今後の給水人口減や老朽管緊急更新整備に要する財源を確保するため、支出分野の見直しと合わせ、令和２年度から水道料金の改定にかかる条例改正を行ったところであり、計画的に事業を推進していく必要がある。</t>
    <rPh sb="86" eb="88">
      <t>レイワ</t>
    </rPh>
    <rPh sb="88" eb="91">
      <t>ガンネンド</t>
    </rPh>
    <rPh sb="92" eb="94">
      <t>サクテイ</t>
    </rPh>
    <rPh sb="96" eb="103">
      <t>ロウキュウカンキンキュウコウシン</t>
    </rPh>
    <rPh sb="103" eb="105">
      <t>セイビ</t>
    </rPh>
    <rPh sb="105" eb="107">
      <t>ケイカク</t>
    </rPh>
    <rPh sb="108" eb="109">
      <t>モト</t>
    </rPh>
    <rPh sb="137" eb="146">
      <t>ロウキュウカンキンキュウコウシンセイビ</t>
    </rPh>
    <rPh sb="147" eb="148">
      <t>ヨウ</t>
    </rPh>
    <rPh sb="150" eb="152">
      <t>ザイゲン</t>
    </rPh>
    <rPh sb="153" eb="155">
      <t>カクホ</t>
    </rPh>
    <rPh sb="191" eb="193">
      <t>ジョウレイ</t>
    </rPh>
    <rPh sb="193" eb="195">
      <t>カイセイ</t>
    </rPh>
    <rPh sb="196" eb="197">
      <t>オコナ</t>
    </rPh>
    <rPh sb="206" eb="208">
      <t>ケイカク</t>
    </rPh>
    <rPh sb="208" eb="209">
      <t>テキ</t>
    </rPh>
    <rPh sb="210" eb="212">
      <t>ジギョウ</t>
    </rPh>
    <rPh sb="213" eb="215">
      <t>スイシン</t>
    </rPh>
    <rPh sb="219" eb="221">
      <t>ヒツヨウ</t>
    </rPh>
    <phoneticPr fontId="4"/>
  </si>
  <si>
    <t>・経常収支比率が100％を超えており、単年度収支黒字が継続している。
・企業債残高対給水収益比率は、対前年比で低くなったが、以前、類似団体平均を上回っているため、今後も過度な投資で起債残高が増加しないよう適切な事業運営に努めていく。
・料金回収率が100%を超えていることにより、給水に係る費用分は、水道料金により賄っていることがわかる。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単年度収支黒字が継続してはいるものの、流動比率が類似団体平均より低くなっていることから、老朽管更新や今後の施設更新のために、経営改善を図っていく必要がある。
　なお、現在経営は比較的健全であると考えるが、今後は給水人口の減少が見込まれることや、老朽管路の更新を進めていく必要もあるため、令和２年度より水道料金を増額することを見直したところである。</t>
    <rPh sb="55" eb="56">
      <t>ヒク</t>
    </rPh>
    <rPh sb="81" eb="83">
      <t>コンゴ</t>
    </rPh>
    <rPh sb="84" eb="86">
      <t>カド</t>
    </rPh>
    <rPh sb="87" eb="89">
      <t>トウシ</t>
    </rPh>
    <rPh sb="95" eb="97">
      <t>ゾウカ</t>
    </rPh>
    <rPh sb="102" eb="104">
      <t>テキセツ</t>
    </rPh>
    <rPh sb="105" eb="107">
      <t>ジギョウ</t>
    </rPh>
    <rPh sb="107" eb="109">
      <t>ウンエイ</t>
    </rPh>
    <rPh sb="110" eb="111">
      <t>ツト</t>
    </rPh>
    <rPh sb="308" eb="311">
      <t>ロウキュウカン</t>
    </rPh>
    <rPh sb="311" eb="313">
      <t>コウシン</t>
    </rPh>
    <rPh sb="314" eb="316">
      <t>コンゴ</t>
    </rPh>
    <rPh sb="317" eb="319">
      <t>シセツ</t>
    </rPh>
    <rPh sb="319" eb="321">
      <t>コウシン</t>
    </rPh>
    <rPh sb="407" eb="409">
      <t>レイワ</t>
    </rPh>
    <rPh sb="410" eb="412">
      <t>ネンド</t>
    </rPh>
    <rPh sb="419" eb="421">
      <t>ゾウガク</t>
    </rPh>
    <rPh sb="426" eb="428">
      <t>ミナオ</t>
    </rPh>
    <phoneticPr fontId="4"/>
  </si>
  <si>
    <t>　管路経年化率は高度経済成長期に布設した管路等の更新が計画的に進んでおらず、管路の老朽化が進んでおり悪化してきている。
　このような中、漏水が頻発したことから、令和元年度に老朽管緊急更新整備計画を策定し、基幹的管路を計画的に更新していくこととした。
　管路更新率が対前年比で減となったが、これは令和元年度より老朽管緊急更新整備を進めた結果、繰越事業となったことによるものであり、有形固定資産減価償却率も併せて高くなっている。
　今後は、令和２年度より水道料金の改定等により原資を確保することから、計画的に老朽管等の更新を進めていくところである。</t>
    <rPh sb="27" eb="29">
      <t>ケイカク</t>
    </rPh>
    <rPh sb="29" eb="30">
      <t>テキ</t>
    </rPh>
    <rPh sb="66" eb="67">
      <t>ナカ</t>
    </rPh>
    <rPh sb="68" eb="70">
      <t>ロウスイ</t>
    </rPh>
    <rPh sb="71" eb="73">
      <t>ヒンパツ</t>
    </rPh>
    <rPh sb="80" eb="82">
      <t>レイワ</t>
    </rPh>
    <rPh sb="82" eb="85">
      <t>ガンネンド</t>
    </rPh>
    <rPh sb="86" eb="95">
      <t>ロウキュウカンキンキュウコウシンセイビ</t>
    </rPh>
    <rPh sb="95" eb="97">
      <t>ケイカク</t>
    </rPh>
    <rPh sb="98" eb="100">
      <t>サクテイ</t>
    </rPh>
    <rPh sb="102" eb="105">
      <t>キカンテキ</t>
    </rPh>
    <rPh sb="105" eb="107">
      <t>カンロ</t>
    </rPh>
    <rPh sb="108" eb="110">
      <t>ケイカク</t>
    </rPh>
    <rPh sb="110" eb="111">
      <t>テキ</t>
    </rPh>
    <rPh sb="112" eb="114">
      <t>コウシン</t>
    </rPh>
    <rPh sb="126" eb="128">
      <t>カンロ</t>
    </rPh>
    <rPh sb="128" eb="130">
      <t>コウシン</t>
    </rPh>
    <rPh sb="130" eb="131">
      <t>リツ</t>
    </rPh>
    <rPh sb="132" eb="136">
      <t>タイゼンネンヒ</t>
    </rPh>
    <rPh sb="137" eb="138">
      <t>ゲン</t>
    </rPh>
    <rPh sb="147" eb="152">
      <t>レイワガンネンド</t>
    </rPh>
    <rPh sb="167" eb="169">
      <t>ケッカ</t>
    </rPh>
    <rPh sb="170" eb="172">
      <t>クリコシ</t>
    </rPh>
    <rPh sb="172" eb="174">
      <t>ジギョウ</t>
    </rPh>
    <rPh sb="189" eb="191">
      <t>ユウケイ</t>
    </rPh>
    <rPh sb="191" eb="193">
      <t>コテイ</t>
    </rPh>
    <rPh sb="193" eb="195">
      <t>シサン</t>
    </rPh>
    <rPh sb="195" eb="197">
      <t>ゲンカ</t>
    </rPh>
    <rPh sb="197" eb="200">
      <t>ショウキャクリツ</t>
    </rPh>
    <rPh sb="201" eb="202">
      <t>アワ</t>
    </rPh>
    <rPh sb="204" eb="205">
      <t>タカ</t>
    </rPh>
    <rPh sb="218" eb="220">
      <t>レイワ</t>
    </rPh>
    <rPh sb="221" eb="223">
      <t>ネンド</t>
    </rPh>
    <rPh sb="248" eb="250">
      <t>ケイカク</t>
    </rPh>
    <rPh sb="250" eb="251">
      <t>テキ</t>
    </rPh>
    <rPh sb="260" eb="26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</si>
</sst>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0.69</c:v>
                </c:pt>
                <c:pt idx="1">
                  <c:v>0.71</c:v>
                </c:pt>
                <c:pt idx="2">
                  <c:v>0.76</c:v>
                </c:pt>
                <c:pt idx="3">
                  <c:v>0.82</c:v>
                </c:pt>
                <c:pt idx="4">
                  <c:v>0.37</c:v>
                </c:pt>
              </c:numCache>
            </c:numRef>
          </c:val>
          <c:extLst>
            <c:ext xmlns:c16="http://schemas.microsoft.com/office/drawing/2014/chart" uri="{C3380CC4-5D6E-409C-BE32-E72D297353CC}">
              <c16:uniqueId val="{00000000-261D-4030-8AD7-17B2CB5A6B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61D-4030-8AD7-17B2CB5A6B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71.89</c:v>
                </c:pt>
                <c:pt idx="1">
                  <c:v>71.94</c:v>
                </c:pt>
                <c:pt idx="2">
                  <c:v>67.010000000000005</c:v>
                </c:pt>
                <c:pt idx="3">
                  <c:v>66.47</c:v>
                </c:pt>
                <c:pt idx="4">
                  <c:v>66.13</c:v>
                </c:pt>
              </c:numCache>
            </c:numRef>
          </c:val>
          <c:extLst>
            <c:ext xmlns:c16="http://schemas.microsoft.com/office/drawing/2014/chart" uri="{C3380CC4-5D6E-409C-BE32-E72D297353CC}">
              <c16:uniqueId val="{00000000-91CF-48BF-8F2D-7DC2C1121A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91CF-48BF-8F2D-7DC2C1121A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c:v>
                </c:pt>
                <c:pt idx="1">
                  <c:v>83.22</c:v>
                </c:pt>
                <c:pt idx="2">
                  <c:v>83.13</c:v>
                </c:pt>
                <c:pt idx="3">
                  <c:v>85.05</c:v>
                </c:pt>
                <c:pt idx="4">
                  <c:v>89.75</c:v>
                </c:pt>
              </c:numCache>
            </c:numRef>
          </c:val>
          <c:extLst>
            <c:ext xmlns:c16="http://schemas.microsoft.com/office/drawing/2014/chart" uri="{C3380CC4-5D6E-409C-BE32-E72D297353CC}">
              <c16:uniqueId val="{00000000-0F6B-452A-9983-7363FF7405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F6B-452A-9983-7363FF7405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103.48</c:v>
                </c:pt>
                <c:pt idx="1">
                  <c:v>105.68</c:v>
                </c:pt>
                <c:pt idx="2">
                  <c:v>112.56</c:v>
                </c:pt>
                <c:pt idx="3">
                  <c:v>108.56</c:v>
                </c:pt>
                <c:pt idx="4">
                  <c:v>114.24</c:v>
                </c:pt>
              </c:numCache>
            </c:numRef>
          </c:val>
          <c:extLst>
            <c:ext xmlns:c16="http://schemas.microsoft.com/office/drawing/2014/chart" uri="{C3380CC4-5D6E-409C-BE32-E72D297353CC}">
              <c16:uniqueId val="{00000000-9199-4AEA-A9EE-5586FC6F4D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199-4AEA-A9EE-5586FC6F4D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42.58</c:v>
                </c:pt>
                <c:pt idx="1">
                  <c:v>43.88</c:v>
                </c:pt>
                <c:pt idx="2">
                  <c:v>45.44</c:v>
                </c:pt>
                <c:pt idx="3">
                  <c:v>44.78</c:v>
                </c:pt>
                <c:pt idx="4">
                  <c:v>46.06</c:v>
                </c:pt>
              </c:numCache>
            </c:numRef>
          </c:val>
          <c:extLst>
            <c:ext xmlns:c16="http://schemas.microsoft.com/office/drawing/2014/chart" uri="{C3380CC4-5D6E-409C-BE32-E72D297353CC}">
              <c16:uniqueId val="{00000000-93D5-4D18-B487-CAFC980A85C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3D5-4D18-B487-CAFC980A85C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24.24</c:v>
                </c:pt>
                <c:pt idx="1">
                  <c:v>27.4</c:v>
                </c:pt>
                <c:pt idx="2">
                  <c:v>29.32</c:v>
                </c:pt>
                <c:pt idx="3">
                  <c:v>33.049999999999997</c:v>
                </c:pt>
                <c:pt idx="4">
                  <c:v>33.020000000000003</c:v>
                </c:pt>
              </c:numCache>
            </c:numRef>
          </c:val>
          <c:extLst>
            <c:ext xmlns:c16="http://schemas.microsoft.com/office/drawing/2014/chart" uri="{C3380CC4-5D6E-409C-BE32-E72D297353CC}">
              <c16:uniqueId val="{00000000-3CBE-4B70-A1BE-8BFD4FD2F6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CBE-4B70-A1BE-8BFD4FD2F6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97-4E50-87BA-B763802E8A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297-4E50-87BA-B763802E8A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393.48</c:v>
                </c:pt>
                <c:pt idx="1">
                  <c:v>169.19</c:v>
                </c:pt>
                <c:pt idx="2">
                  <c:v>254.28</c:v>
                </c:pt>
                <c:pt idx="3">
                  <c:v>162.52000000000001</c:v>
                </c:pt>
                <c:pt idx="4">
                  <c:v>180.27</c:v>
                </c:pt>
              </c:numCache>
            </c:numRef>
          </c:val>
          <c:extLst>
            <c:ext xmlns:c16="http://schemas.microsoft.com/office/drawing/2014/chart" uri="{C3380CC4-5D6E-409C-BE32-E72D297353CC}">
              <c16:uniqueId val="{00000000-8AA1-4A2F-BC5E-A554061713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AA1-4A2F-BC5E-A554061713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535.99</c:v>
                </c:pt>
                <c:pt idx="1">
                  <c:v>526.89</c:v>
                </c:pt>
                <c:pt idx="2">
                  <c:v>450</c:v>
                </c:pt>
                <c:pt idx="3">
                  <c:v>486.03</c:v>
                </c:pt>
                <c:pt idx="4">
                  <c:v>443.77</c:v>
                </c:pt>
              </c:numCache>
            </c:numRef>
          </c:val>
          <c:extLst>
            <c:ext xmlns:c16="http://schemas.microsoft.com/office/drawing/2014/chart" uri="{C3380CC4-5D6E-409C-BE32-E72D297353CC}">
              <c16:uniqueId val="{00000000-7530-4E44-B81E-564327B513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7530-4E44-B81E-564327B513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102.25</c:v>
                </c:pt>
                <c:pt idx="1">
                  <c:v>105.42</c:v>
                </c:pt>
                <c:pt idx="2">
                  <c:v>114.14</c:v>
                </c:pt>
                <c:pt idx="3">
                  <c:v>109.62</c:v>
                </c:pt>
                <c:pt idx="4">
                  <c:v>118.05</c:v>
                </c:pt>
              </c:numCache>
            </c:numRef>
          </c:val>
          <c:extLst>
            <c:ext xmlns:c16="http://schemas.microsoft.com/office/drawing/2014/chart" uri="{C3380CC4-5D6E-409C-BE32-E72D297353CC}">
              <c16:uniqueId val="{00000000-8190-43EC-9DF4-714FF49290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190-43EC-9DF4-714FF49290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152.46</c:v>
                </c:pt>
                <c:pt idx="1">
                  <c:v>148.33000000000001</c:v>
                </c:pt>
                <c:pt idx="2">
                  <c:v>137.24</c:v>
                </c:pt>
                <c:pt idx="3">
                  <c:v>142.62</c:v>
                </c:pt>
                <c:pt idx="4">
                  <c:v>135</c:v>
                </c:pt>
              </c:numCache>
            </c:numRef>
          </c:val>
          <c:extLst>
            <c:ext xmlns:c16="http://schemas.microsoft.com/office/drawing/2014/chart" uri="{C3380CC4-5D6E-409C-BE32-E72D297353CC}">
              <c16:uniqueId val="{00000000-763E-4AF8-9111-ACD5429C6A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63E-4AF8-9111-ACD5429C6A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立山町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25764</v>
      </c>
      <c r="AM8" s="71"/>
      <c r="AN8" s="71"/>
      <c r="AO8" s="71"/>
      <c r="AP8" s="71"/>
      <c r="AQ8" s="71"/>
      <c r="AR8" s="71"/>
      <c r="AS8" s="71"/>
      <c r="AT8" s="67">
        <f>データ!$S$6</f>
        <v>307.29000000000002</v>
      </c>
      <c r="AU8" s="68"/>
      <c r="AV8" s="68"/>
      <c r="AW8" s="68"/>
      <c r="AX8" s="68"/>
      <c r="AY8" s="68"/>
      <c r="AZ8" s="68"/>
      <c r="BA8" s="68"/>
      <c r="BB8" s="70">
        <f>データ!$T$6</f>
        <v>83.84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64.459999999999994</v>
      </c>
      <c r="J10" s="68"/>
      <c r="K10" s="68"/>
      <c r="L10" s="68"/>
      <c r="M10" s="68"/>
      <c r="N10" s="68"/>
      <c r="O10" s="69"/>
      <c r="P10" s="70">
        <f>データ!$P$6</f>
        <v>95.5</v>
      </c>
      <c r="Q10" s="70"/>
      <c r="R10" s="70"/>
      <c r="S10" s="70"/>
      <c r="T10" s="70"/>
      <c r="U10" s="70"/>
      <c r="V10" s="70"/>
      <c r="W10" s="71">
        <f>データ!$Q$6</f>
        <v>3471</v>
      </c>
      <c r="X10" s="71"/>
      <c r="Y10" s="71"/>
      <c r="Z10" s="71"/>
      <c r="AA10" s="71"/>
      <c r="AB10" s="71"/>
      <c r="AC10" s="71"/>
      <c r="AD10" s="2"/>
      <c r="AE10" s="2"/>
      <c r="AF10" s="2"/>
      <c r="AG10" s="2"/>
      <c r="AH10" s="4"/>
      <c r="AI10" s="4"/>
      <c r="AJ10" s="4"/>
      <c r="AK10" s="4"/>
      <c r="AL10" s="71">
        <f>データ!$U$6</f>
        <v>24539</v>
      </c>
      <c r="AM10" s="71"/>
      <c r="AN10" s="71"/>
      <c r="AO10" s="71"/>
      <c r="AP10" s="71"/>
      <c r="AQ10" s="71"/>
      <c r="AR10" s="71"/>
      <c r="AS10" s="71"/>
      <c r="AT10" s="67">
        <f>データ!$V$6</f>
        <v>61.15</v>
      </c>
      <c r="AU10" s="68"/>
      <c r="AV10" s="68"/>
      <c r="AW10" s="68"/>
      <c r="AX10" s="68"/>
      <c r="AY10" s="68"/>
      <c r="AZ10" s="68"/>
      <c r="BA10" s="68"/>
      <c r="BB10" s="70">
        <f>データ!$W$6</f>
        <v>401.29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ofetYGAVaD1ZykWKyfogMePXDlvjdMPxCZCmIiTTeXQR835wG8gqlrmLysUG02yaH8JGdMezXAKFlHeuWPxHA==" saltValue="2pZBYynX4gZL6khlDBw7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163236</v>
      </c>
      <c r="D6" s="34">
        <f t="shared" si="3"/>
        <v>46</v>
      </c>
      <c r="E6" s="34">
        <f t="shared" si="3"/>
        <v>1</v>
      </c>
      <c r="F6" s="34">
        <f t="shared" si="3"/>
        <v>0</v>
      </c>
      <c r="G6" s="34">
        <f t="shared" si="3"/>
        <v>1</v>
      </c>
      <c r="H6" s="34" t="str">
        <f t="shared" si="3"/>
        <v>富山県　立山町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64.459999999999994</v>
      </c>
      <c r="P6" s="35">
        <f t="shared" si="3"/>
        <v>95.5</v>
      </c>
      <c r="Q6" s="35">
        <f t="shared" si="3"/>
        <v>3471</v>
      </c>
      <c r="R6" s="35">
        <f t="shared" si="3"/>
        <v>25764</v>
      </c>
      <c r="S6" s="35">
        <f t="shared" si="3"/>
        <v>307.29000000000002</v>
      </c>
      <c r="T6" s="35">
        <f t="shared" si="3"/>
        <v>83.84</v>
      </c>
      <c r="U6" s="35">
        <f t="shared" si="3"/>
        <v>24539</v>
      </c>
      <c r="V6" s="35">
        <f t="shared" si="3"/>
        <v>61.15</v>
      </c>
      <c r="W6" s="35">
        <f t="shared" si="3"/>
        <v>401.29</v>
      </c>
      <c r="X6" s="36">
        <f>IF(X7="",NA(),X7)</f>
        <v>103.48</v>
      </c>
      <c r="Y6" s="36">
        <f t="shared" ref="Y6:AG6" si="4">IF(Y7="",NA(),Y7)</f>
        <v>105.68</v>
      </c>
      <c r="Z6" s="36">
        <f t="shared" si="4"/>
        <v>112.56</v>
      </c>
      <c r="AA6" s="36">
        <f t="shared" si="4"/>
        <v>108.56</v>
      </c>
      <c r="AB6" s="36">
        <f t="shared" si="4"/>
        <v>114.24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393.48</v>
      </c>
      <c r="AU6" s="36">
        <f t="shared" ref="AU6:BC6" si="6">IF(AU7="",NA(),AU7)</f>
        <v>169.19</v>
      </c>
      <c r="AV6" s="36">
        <f t="shared" si="6"/>
        <v>254.28</v>
      </c>
      <c r="AW6" s="36">
        <f t="shared" si="6"/>
        <v>162.52000000000001</v>
      </c>
      <c r="AX6" s="36">
        <f t="shared" si="6"/>
        <v>180.27</v>
      </c>
      <c r="AY6" s="36">
        <f t="shared" si="6"/>
        <v>391.54</v>
      </c>
      <c r="AZ6" s="36">
        <f t="shared" si="6"/>
        <v>384.34</v>
      </c>
      <c r="BA6" s="36">
        <f t="shared" si="6"/>
        <v>359.47</v>
      </c>
      <c r="BB6" s="36">
        <f t="shared" si="6"/>
        <v>369.69</v>
      </c>
      <c r="BC6" s="36">
        <f t="shared" si="6"/>
        <v>379.08</v>
      </c>
      <c r="BD6" s="35" t="str">
        <f>IF(BD7="","",IF(BD7="-","【-】","【"&amp;SUBSTITUTE(TEXT(BD7,"#,##0.00"),"-","△")&amp;"】"))</f>
        <v>【264.97】</v>
      </c>
      <c r="BE6" s="36">
        <f>IF(BE7="",NA(),BE7)</f>
        <v>535.99</v>
      </c>
      <c r="BF6" s="36">
        <f t="shared" ref="BF6:BN6" si="7">IF(BF7="",NA(),BF7)</f>
        <v>526.89</v>
      </c>
      <c r="BG6" s="36">
        <f t="shared" si="7"/>
        <v>450</v>
      </c>
      <c r="BH6" s="36">
        <f t="shared" si="7"/>
        <v>486.03</v>
      </c>
      <c r="BI6" s="36">
        <f t="shared" si="7"/>
        <v>443.77</v>
      </c>
      <c r="BJ6" s="36">
        <f t="shared" si="7"/>
        <v>386.97</v>
      </c>
      <c r="BK6" s="36">
        <f t="shared" si="7"/>
        <v>380.58</v>
      </c>
      <c r="BL6" s="36">
        <f t="shared" si="7"/>
        <v>401.79</v>
      </c>
      <c r="BM6" s="36">
        <f t="shared" si="7"/>
        <v>402.99</v>
      </c>
      <c r="BN6" s="36">
        <f t="shared" si="7"/>
        <v>398.98</v>
      </c>
      <c r="BO6" s="35" t="str">
        <f>IF(BO7="","",IF(BO7="-","【-】","【"&amp;SUBSTITUTE(TEXT(BO7,"#,##0.00"),"-","△")&amp;"】"))</f>
        <v>【266.61】</v>
      </c>
      <c r="BP6" s="36">
        <f>IF(BP7="",NA(),BP7)</f>
        <v>102.25</v>
      </c>
      <c r="BQ6" s="36">
        <f t="shared" ref="BQ6:BY6" si="8">IF(BQ7="",NA(),BQ7)</f>
        <v>105.42</v>
      </c>
      <c r="BR6" s="36">
        <f t="shared" si="8"/>
        <v>114.14</v>
      </c>
      <c r="BS6" s="36">
        <f t="shared" si="8"/>
        <v>109.62</v>
      </c>
      <c r="BT6" s="36">
        <f t="shared" si="8"/>
        <v>118.05</v>
      </c>
      <c r="BU6" s="36">
        <f t="shared" si="8"/>
        <v>101.72</v>
      </c>
      <c r="BV6" s="36">
        <f t="shared" si="8"/>
        <v>102.38</v>
      </c>
      <c r="BW6" s="36">
        <f t="shared" si="8"/>
        <v>100.12</v>
      </c>
      <c r="BX6" s="36">
        <f t="shared" si="8"/>
        <v>98.66</v>
      </c>
      <c r="BY6" s="36">
        <f t="shared" si="8"/>
        <v>98.64</v>
      </c>
      <c r="BZ6" s="35" t="str">
        <f>IF(BZ7="","",IF(BZ7="-","【-】","【"&amp;SUBSTITUTE(TEXT(BZ7,"#,##0.00"),"-","△")&amp;"】"))</f>
        <v>【103.24】</v>
      </c>
      <c r="CA6" s="36">
        <f>IF(CA7="",NA(),CA7)</f>
        <v>152.46</v>
      </c>
      <c r="CB6" s="36">
        <f t="shared" ref="CB6:CJ6" si="9">IF(CB7="",NA(),CB7)</f>
        <v>148.33000000000001</v>
      </c>
      <c r="CC6" s="36">
        <f t="shared" si="9"/>
        <v>137.24</v>
      </c>
      <c r="CD6" s="36">
        <f t="shared" si="9"/>
        <v>142.62</v>
      </c>
      <c r="CE6" s="36">
        <f t="shared" si="9"/>
        <v>135</v>
      </c>
      <c r="CF6" s="36">
        <f t="shared" si="9"/>
        <v>168.2</v>
      </c>
      <c r="CG6" s="36">
        <f t="shared" si="9"/>
        <v>168.67</v>
      </c>
      <c r="CH6" s="36">
        <f t="shared" si="9"/>
        <v>174.97</v>
      </c>
      <c r="CI6" s="36">
        <f t="shared" si="9"/>
        <v>178.59</v>
      </c>
      <c r="CJ6" s="36">
        <f t="shared" si="9"/>
        <v>178.92</v>
      </c>
      <c r="CK6" s="35" t="str">
        <f>IF(CK7="","",IF(CK7="-","【-】","【"&amp;SUBSTITUTE(TEXT(CK7,"#,##0.00"),"-","△")&amp;"】"))</f>
        <v>【168.38】</v>
      </c>
      <c r="CL6" s="36">
        <f>IF(CL7="",NA(),CL7)</f>
        <v>71.89</v>
      </c>
      <c r="CM6" s="36">
        <f t="shared" ref="CM6:CU6" si="10">IF(CM7="",NA(),CM7)</f>
        <v>71.94</v>
      </c>
      <c r="CN6" s="36">
        <f t="shared" si="10"/>
        <v>67.010000000000005</v>
      </c>
      <c r="CO6" s="36">
        <f t="shared" si="10"/>
        <v>66.47</v>
      </c>
      <c r="CP6" s="36">
        <f t="shared" si="10"/>
        <v>66.13</v>
      </c>
      <c r="CQ6" s="36">
        <f t="shared" si="10"/>
        <v>54.77</v>
      </c>
      <c r="CR6" s="36">
        <f t="shared" si="10"/>
        <v>54.92</v>
      </c>
      <c r="CS6" s="36">
        <f t="shared" si="10"/>
        <v>55.63</v>
      </c>
      <c r="CT6" s="36">
        <f t="shared" si="10"/>
        <v>55.03</v>
      </c>
      <c r="CU6" s="36">
        <f t="shared" si="10"/>
        <v>55.14</v>
      </c>
      <c r="CV6" s="35" t="str">
        <f>IF(CV7="","",IF(CV7="-","【-】","【"&amp;SUBSTITUTE(TEXT(CV7,"#,##0.00"),"-","△")&amp;"】"))</f>
        <v>【60.00】</v>
      </c>
      <c r="CW6" s="36">
        <f>IF(CW7="",NA(),CW7)</f>
        <v>83.2</v>
      </c>
      <c r="CX6" s="36">
        <f t="shared" ref="CX6:DF6" si="11">IF(CX7="",NA(),CX7)</f>
        <v>83.22</v>
      </c>
      <c r="CY6" s="36">
        <f t="shared" si="11"/>
        <v>83.13</v>
      </c>
      <c r="CZ6" s="36">
        <f t="shared" si="11"/>
        <v>85.05</v>
      </c>
      <c r="DA6" s="36">
        <f t="shared" si="11"/>
        <v>89.75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42.58</v>
      </c>
      <c r="DI6" s="36">
        <f t="shared" ref="DI6:DQ6" si="12">IF(DI7="",NA(),DI7)</f>
        <v>43.88</v>
      </c>
      <c r="DJ6" s="36">
        <f t="shared" si="12"/>
        <v>45.44</v>
      </c>
      <c r="DK6" s="36">
        <f t="shared" si="12"/>
        <v>44.78</v>
      </c>
      <c r="DL6" s="36">
        <f t="shared" si="12"/>
        <v>46.06</v>
      </c>
      <c r="DM6" s="36">
        <f t="shared" si="12"/>
        <v>47.46</v>
      </c>
      <c r="DN6" s="36">
        <f t="shared" si="12"/>
        <v>48.49</v>
      </c>
      <c r="DO6" s="36">
        <f t="shared" si="12"/>
        <v>48.05</v>
      </c>
      <c r="DP6" s="36">
        <f t="shared" si="12"/>
        <v>48.87</v>
      </c>
      <c r="DQ6" s="36">
        <f t="shared" si="12"/>
        <v>49.92</v>
      </c>
      <c r="DR6" s="35" t="str">
        <f>IF(DR7="","",IF(DR7="-","【-】","【"&amp;SUBSTITUTE(TEXT(DR7,"#,##0.00"),"-","△")&amp;"】"))</f>
        <v>【49.59】</v>
      </c>
      <c r="DS6" s="36">
        <f>IF(DS7="",NA(),DS7)</f>
        <v>24.24</v>
      </c>
      <c r="DT6" s="36">
        <f t="shared" ref="DT6:EB6" si="13">IF(DT7="",NA(),DT7)</f>
        <v>27.4</v>
      </c>
      <c r="DU6" s="36">
        <f t="shared" si="13"/>
        <v>29.32</v>
      </c>
      <c r="DV6" s="36">
        <f t="shared" si="13"/>
        <v>33.049999999999997</v>
      </c>
      <c r="DW6" s="36">
        <f t="shared" si="13"/>
        <v>33.020000000000003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0.69</v>
      </c>
      <c r="EE6" s="36">
        <f t="shared" ref="EE6:EM6" si="14">IF(EE7="",NA(),EE7)</f>
        <v>0.71</v>
      </c>
      <c r="EF6" s="36">
        <f t="shared" si="14"/>
        <v>0.76</v>
      </c>
      <c r="EG6" s="36">
        <f t="shared" si="14"/>
        <v>0.82</v>
      </c>
      <c r="EH6" s="36">
        <f t="shared" si="14"/>
        <v>0.37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163236</v>
      </c>
      <c r="D7" s="38">
        <v>46</v>
      </c>
      <c r="E7" s="38">
        <v>1</v>
      </c>
      <c r="F7" s="38">
        <v>0</v>
      </c>
      <c r="G7" s="38">
        <v>1</v>
      </c>
      <c r="H7" s="38" t="s">
        <v>93</v>
      </c>
      <c r="I7" s="38" t="s">
        <v>94</v>
      </c>
      <c r="J7" s="38" t="s">
        <v>95</v>
      </c>
      <c r="K7" s="38" t="s">
        <v>96</v>
      </c>
      <c r="L7" s="38" t="s">
        <v>97</v>
      </c>
      <c r="M7" s="38" t="s">
        <v>98</v>
      </c>
      <c r="N7" s="39" t="s">
        <v>99</v>
      </c>
      <c r="O7" s="39">
        <v>64.459999999999994</v>
      </c>
      <c r="P7" s="39">
        <v>95.5</v>
      </c>
      <c r="Q7" s="39">
        <v>3471</v>
      </c>
      <c r="R7" s="39">
        <v>25764</v>
      </c>
      <c r="S7" s="39">
        <v>307.29000000000002</v>
      </c>
      <c r="T7" s="39">
        <v>83.84</v>
      </c>
      <c r="U7" s="39">
        <v>24539</v>
      </c>
      <c r="V7" s="39">
        <v>61.15</v>
      </c>
      <c r="W7" s="39">
        <v>401.29</v>
      </c>
      <c r="X7" s="39">
        <v>103.48</v>
      </c>
      <c r="Y7" s="39">
        <v>105.68</v>
      </c>
      <c r="Z7" s="39">
        <v>112.56</v>
      </c>
      <c r="AA7" s="39">
        <v>108.56</v>
      </c>
      <c r="AB7" s="39">
        <v>114.24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393.48</v>
      </c>
      <c r="AU7" s="39">
        <v>169.19</v>
      </c>
      <c r="AV7" s="39">
        <v>254.28</v>
      </c>
      <c r="AW7" s="39">
        <v>162.52000000000001</v>
      </c>
      <c r="AX7" s="39">
        <v>180.27</v>
      </c>
      <c r="AY7" s="39">
        <v>391.54</v>
      </c>
      <c r="AZ7" s="39">
        <v>384.34</v>
      </c>
      <c r="BA7" s="39">
        <v>359.47</v>
      </c>
      <c r="BB7" s="39">
        <v>369.69</v>
      </c>
      <c r="BC7" s="39">
        <v>379.08</v>
      </c>
      <c r="BD7" s="39">
        <v>264.97000000000003</v>
      </c>
      <c r="BE7" s="39">
        <v>535.99</v>
      </c>
      <c r="BF7" s="39">
        <v>526.89</v>
      </c>
      <c r="BG7" s="39">
        <v>450</v>
      </c>
      <c r="BH7" s="39">
        <v>486.03</v>
      </c>
      <c r="BI7" s="39">
        <v>443.77</v>
      </c>
      <c r="BJ7" s="39">
        <v>386.97</v>
      </c>
      <c r="BK7" s="39">
        <v>380.58</v>
      </c>
      <c r="BL7" s="39">
        <v>401.79</v>
      </c>
      <c r="BM7" s="39">
        <v>402.99</v>
      </c>
      <c r="BN7" s="39">
        <v>398.98</v>
      </c>
      <c r="BO7" s="39">
        <v>266.61</v>
      </c>
      <c r="BP7" s="39">
        <v>102.25</v>
      </c>
      <c r="BQ7" s="39">
        <v>105.42</v>
      </c>
      <c r="BR7" s="39">
        <v>114.14</v>
      </c>
      <c r="BS7" s="39">
        <v>109.62</v>
      </c>
      <c r="BT7" s="39">
        <v>118.05</v>
      </c>
      <c r="BU7" s="39">
        <v>101.72</v>
      </c>
      <c r="BV7" s="39">
        <v>102.38</v>
      </c>
      <c r="BW7" s="39">
        <v>100.12</v>
      </c>
      <c r="BX7" s="39">
        <v>98.66</v>
      </c>
      <c r="BY7" s="39">
        <v>98.64</v>
      </c>
      <c r="BZ7" s="39">
        <v>103.24</v>
      </c>
      <c r="CA7" s="39">
        <v>152.46</v>
      </c>
      <c r="CB7" s="39">
        <v>148.33000000000001</v>
      </c>
      <c r="CC7" s="39">
        <v>137.24</v>
      </c>
      <c r="CD7" s="39">
        <v>142.62</v>
      </c>
      <c r="CE7" s="39">
        <v>135</v>
      </c>
      <c r="CF7" s="39">
        <v>168.2</v>
      </c>
      <c r="CG7" s="39">
        <v>168.67</v>
      </c>
      <c r="CH7" s="39">
        <v>174.97</v>
      </c>
      <c r="CI7" s="39">
        <v>178.59</v>
      </c>
      <c r="CJ7" s="39">
        <v>178.92</v>
      </c>
      <c r="CK7" s="39">
        <v>168.38</v>
      </c>
      <c r="CL7" s="39">
        <v>71.89</v>
      </c>
      <c r="CM7" s="39">
        <v>71.94</v>
      </c>
      <c r="CN7" s="39">
        <v>67.010000000000005</v>
      </c>
      <c r="CO7" s="39">
        <v>66.47</v>
      </c>
      <c r="CP7" s="39">
        <v>66.13</v>
      </c>
      <c r="CQ7" s="39">
        <v>54.77</v>
      </c>
      <c r="CR7" s="39">
        <v>54.92</v>
      </c>
      <c r="CS7" s="39">
        <v>55.63</v>
      </c>
      <c r="CT7" s="39">
        <v>55.03</v>
      </c>
      <c r="CU7" s="39">
        <v>55.14</v>
      </c>
      <c r="CV7" s="39">
        <v>60</v>
      </c>
      <c r="CW7" s="39">
        <v>83.2</v>
      </c>
      <c r="CX7" s="39">
        <v>83.22</v>
      </c>
      <c r="CY7" s="39">
        <v>83.13</v>
      </c>
      <c r="CZ7" s="39">
        <v>85.05</v>
      </c>
      <c r="DA7" s="39">
        <v>89.75</v>
      </c>
      <c r="DB7" s="39">
        <v>82.89</v>
      </c>
      <c r="DC7" s="39">
        <v>82.66</v>
      </c>
      <c r="DD7" s="39">
        <v>82.04</v>
      </c>
      <c r="DE7" s="39">
        <v>81.900000000000006</v>
      </c>
      <c r="DF7" s="39">
        <v>81.39</v>
      </c>
      <c r="DG7" s="39">
        <v>89.8</v>
      </c>
      <c r="DH7" s="39">
        <v>42.58</v>
      </c>
      <c r="DI7" s="39">
        <v>43.88</v>
      </c>
      <c r="DJ7" s="39">
        <v>45.44</v>
      </c>
      <c r="DK7" s="39">
        <v>44.78</v>
      </c>
      <c r="DL7" s="39">
        <v>46.06</v>
      </c>
      <c r="DM7" s="39">
        <v>47.46</v>
      </c>
      <c r="DN7" s="39">
        <v>48.49</v>
      </c>
      <c r="DO7" s="39">
        <v>48.05</v>
      </c>
      <c r="DP7" s="39">
        <v>48.87</v>
      </c>
      <c r="DQ7" s="39">
        <v>49.92</v>
      </c>
      <c r="DR7" s="39">
        <v>49.59</v>
      </c>
      <c r="DS7" s="39">
        <v>24.24</v>
      </c>
      <c r="DT7" s="39">
        <v>27.4</v>
      </c>
      <c r="DU7" s="39">
        <v>29.32</v>
      </c>
      <c r="DV7" s="39">
        <v>33.049999999999997</v>
      </c>
      <c r="DW7" s="39">
        <v>33.020000000000003</v>
      </c>
      <c r="DX7" s="39">
        <v>9.7100000000000009</v>
      </c>
      <c r="DY7" s="39">
        <v>12.79</v>
      </c>
      <c r="DZ7" s="39">
        <v>13.39</v>
      </c>
      <c r="EA7" s="39">
        <v>14.85</v>
      </c>
      <c r="EB7" s="39">
        <v>16.88</v>
      </c>
      <c r="EC7" s="39">
        <v>19.440000000000001</v>
      </c>
      <c r="ED7" s="39">
        <v>0.69</v>
      </c>
      <c r="EE7" s="39">
        <v>0.71</v>
      </c>
      <c r="EF7" s="39">
        <v>0.76</v>
      </c>
      <c r="EG7" s="39">
        <v>0.82</v>
      </c>
      <c r="EH7" s="39">
        <v>0.37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2021-01-27T03:59:32Z</cp:lastPrinted>
  <dcterms:created xsi:type="dcterms:W3CDTF">2020-12-04T02:07:36Z</dcterms:created>
  <dcterms:modified xsi:type="dcterms:W3CDTF">2021-01-27T06:20:43Z</dcterms:modified>
  <cp:category/>
</cp:coreProperties>
</file>