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福島\★★★R2年度\R2（R1年度分）経営比較分析表（R3.1.18県から照会）\経営比較分析\R2経営比較分析表\14入善町\下水道（法非適用）\"/>
    </mc:Choice>
  </mc:AlternateContent>
  <workbookProtection workbookAlgorithmName="SHA-512" workbookHashValue="C3XT5KT2Onn/VglMoTEwoolE/RXPQLAId1xhvITuJrJKrUuu9JJyLgH7X6gGY2Y41JrC34MDp2Omc49D8L+iWQ==" workbookSaltValue="XsfZ/MN5y6/JxgQTbZRj9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<sst xmlns="http://schemas.openxmlformats.org/spreadsheetml/2006/main" count="241" uniqueCount="119">
  <si>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</si>
  <si>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</si>
  <si>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</si>
  <si>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</si>
  <si>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</si>
  <si>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</si>
  <si>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</si>
  <si>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</si>
  <si>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</si>
  <si>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</si>
  <si>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</si>
  <si>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</si>
  <si>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</si>
  <si>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</si>
  <si>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</si>
  <si>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</si>
  <si>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</si>
  <si>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</si>
  <si>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</si>
  <si>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</si>
  <si>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</si>
  <si>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</si>
  <si>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</si>
  <si>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</si>
  <si>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</si>
  <si>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</si>
  <si>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</si>
  <si>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</si>
  <si>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</si>
  <si>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</si>
  <si>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</si>
  <si>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</si>
  <si>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</si>
  <si>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</si>
  <si>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</si>
  <si>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</si>
  <si>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</si>
  <si>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</si>
  <si>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</si>
  <si>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</si>
  <si>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</si>
  <si>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</si>
  <si>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</si>
  <si>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</si>
  <si>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</si>
  <si>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</si>
  <si>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</si>
  <si>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</si>
  <si>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</si>
  <si>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</si>
  <si>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</si>
  <si>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</si>
  <si>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</si>
  <si>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</si>
  <si>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</si>
  <si>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</si>
  <si>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</si>
  <si>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</si>
  <si>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</si>
  <si>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</si>
  <si>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</si>
  <si>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</si>
  <si>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</si>
  <si>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</si>
  <si>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</si>
  <si>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</si>
  <si>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</si>
  <si>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</si>
  <si>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</si>
  <si>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</si>
  <si>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</si>
  <si>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</si>
  <si>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</si>
  <si>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</si>
  <si>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</si>
  <si>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</si>
  <si>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</si>
  <si>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</si>
  <si>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</si>
  <si>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</si>
  <si>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</si>
  <si>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</si>
  <si>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</si>
  <si>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</si>
  <si>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</si>
  <si>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</si>
  <si>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</si>
  <si>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</si>
  <si>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</si>
  <si>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</si>
  <si>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</si>
  <si>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</si>
  <si>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</si>
  <si>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</si>
  <si>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</si>
  <si>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</si>
  <si>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</si>
  <si>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</si>
  <si>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</si>
  <si>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</si>
  <si>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</si>
  <si>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漁業集落排水</t>
  </si>
  <si>
    <t>H3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</si>
  <si>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</si>
  <si>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</si>
  <si>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</si>
  <si>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</si>
  <si>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</si>
  <si>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</si>
  <si>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</si>
  <si>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</si>
  <si>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</si>
  <si>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</si>
  <si>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</si>
  <si>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</si>
  <si>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</si>
  <si>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公共エリアの処理施設で集約処理のため該当なし。
⑧水洗化率
　小規模集落のエリアで供用開始から13年程度経過しており、微増傾向にある。</t>
    <phoneticPr fontId="4"/>
  </si>
  <si>
    <t>　本町の下水道事業は平成13年に供用開始し、19年程度経過している。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</si>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</sst>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8-485A-89F3-AFE0777C1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0.1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0.26</c:v>
                </c:pt>
                <c:pt idx="4" formatCode="#,##0.00;&quot;△&quot;#,##0.00;&quot;-&quot;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8-485A-89F3-AFE0777C1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9-4FC2-9E46-3BB7B2B64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29.28</c:v>
                </c:pt>
                <c:pt idx="1">
                  <c:v>29.4</c:v>
                </c:pt>
                <c:pt idx="2">
                  <c:v>29.8</c:v>
                </c:pt>
                <c:pt idx="3">
                  <c:v>29.43</c:v>
                </c:pt>
                <c:pt idx="4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9-4FC2-9E46-3BB7B2B64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76.61</c:v>
                </c:pt>
                <c:pt idx="1">
                  <c:v>78.540000000000006</c:v>
                </c:pt>
                <c:pt idx="2">
                  <c:v>81.819999999999993</c:v>
                </c:pt>
                <c:pt idx="3">
                  <c:v>82.19</c:v>
                </c:pt>
                <c:pt idx="4">
                  <c:v>82.52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6-475D-AB27-49825A99A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66.819999999999993</c:v>
                </c:pt>
                <c:pt idx="1">
                  <c:v>63.77</c:v>
                </c:pt>
                <c:pt idx="2">
                  <c:v>66.95</c:v>
                </c:pt>
                <c:pt idx="3">
                  <c:v>66.33</c:v>
                </c:pt>
                <c:pt idx="4">
                  <c:v>66.459999999999994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6-475D-AB27-49825A99A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77.819999999999993</c:v>
                </c:pt>
                <c:pt idx="1">
                  <c:v>90.32</c:v>
                </c:pt>
                <c:pt idx="2">
                  <c:v>93.89</c:v>
                </c:pt>
                <c:pt idx="3">
                  <c:v>88.49</c:v>
                </c:pt>
                <c:pt idx="4">
                  <c:v>54.27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8-4F82-97AA-5AFF502CB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E8-4F82-97AA-5AFF502CB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A-4D99-B7EE-225589C4F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DA-4D99-B7EE-225589C4F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F-49AD-9ADB-70DE025C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F-49AD-9ADB-70DE025C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A-44CF-BD5E-7BA5AC7F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A-44CF-BD5E-7BA5AC7F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6-43D9-8893-235989EEB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26-43D9-8893-235989EEB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2719.75</c:v>
                </c:pt>
                <c:pt idx="1">
                  <c:v>2638.78</c:v>
                </c:pt>
                <c:pt idx="2">
                  <c:v>2570.35</c:v>
                </c:pt>
                <c:pt idx="3">
                  <c:v>2519.9899999999998</c:v>
                </c:pt>
                <c:pt idx="4">
                  <c:v>2471.7600000000002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E-4346-ADD2-D8A15E4BE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1451.54</c:v>
                </c:pt>
                <c:pt idx="1">
                  <c:v>1700.42</c:v>
                </c:pt>
                <c:pt idx="2">
                  <c:v>1491.92</c:v>
                </c:pt>
                <c:pt idx="3">
                  <c:v>1756.26</c:v>
                </c:pt>
                <c:pt idx="4">
                  <c:v>1864.29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FE-4346-ADD2-D8A15E4BE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67.790000000000006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E-4B34-82FA-CAE07702B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33.58</c:v>
                </c:pt>
                <c:pt idx="1">
                  <c:v>34.51</c:v>
                </c:pt>
                <c:pt idx="2">
                  <c:v>46.77</c:v>
                </c:pt>
                <c:pt idx="3">
                  <c:v>45.78</c:v>
                </c:pt>
                <c:pt idx="4">
                  <c:v>51.32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FE-4B34-82FA-CAE07702B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216.56</c:v>
                </c:pt>
                <c:pt idx="1">
                  <c:v>250.73</c:v>
                </c:pt>
                <c:pt idx="2">
                  <c:v>166.07</c:v>
                </c:pt>
                <c:pt idx="3">
                  <c:v>173.68</c:v>
                </c:pt>
                <c:pt idx="4">
                  <c:v>174.82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D-46EA-B3C7-F5029EC4F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514.39</c:v>
                </c:pt>
                <c:pt idx="1">
                  <c:v>476.11</c:v>
                </c:pt>
                <c:pt idx="2">
                  <c:v>348.75</c:v>
                </c:pt>
                <c:pt idx="3">
                  <c:v>367.7</c:v>
                </c:pt>
                <c:pt idx="4">
                  <c:v>329.91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D-46EA-B3C7-F5029EC4F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【379.91】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58" zoomScale="75" zoomScaleNormal="75" workbookViewId="0">
      <selection activeCell="BQ89" sqref="BQ8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入善町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24492</v>
      </c>
      <c r="AM8" s="51"/>
      <c r="AN8" s="51"/>
      <c r="AO8" s="51"/>
      <c r="AP8" s="51"/>
      <c r="AQ8" s="51"/>
      <c r="AR8" s="51"/>
      <c r="AS8" s="51"/>
      <c r="AT8" s="46">
        <f>データ!T6</f>
        <v>71.25</v>
      </c>
      <c r="AU8" s="46"/>
      <c r="AV8" s="46"/>
      <c r="AW8" s="46"/>
      <c r="AX8" s="46"/>
      <c r="AY8" s="46"/>
      <c r="AZ8" s="46"/>
      <c r="BA8" s="46"/>
      <c r="BB8" s="46">
        <f>データ!U6</f>
        <v>343.75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3.97</v>
      </c>
      <c r="Q10" s="46"/>
      <c r="R10" s="46"/>
      <c r="S10" s="46"/>
      <c r="T10" s="46"/>
      <c r="U10" s="46"/>
      <c r="V10" s="46"/>
      <c r="W10" s="46">
        <f>データ!Q6</f>
        <v>85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967</v>
      </c>
      <c r="AM10" s="51"/>
      <c r="AN10" s="51"/>
      <c r="AO10" s="51"/>
      <c r="AP10" s="51"/>
      <c r="AQ10" s="51"/>
      <c r="AR10" s="51"/>
      <c r="AS10" s="51"/>
      <c r="AT10" s="46">
        <f>データ!W6</f>
        <v>0.3</v>
      </c>
      <c r="AU10" s="46"/>
      <c r="AV10" s="46"/>
      <c r="AW10" s="46"/>
      <c r="AX10" s="46"/>
      <c r="AY10" s="46"/>
      <c r="AZ10" s="46"/>
      <c r="BA10" s="46"/>
      <c r="BB10" s="46">
        <f>データ!X6</f>
        <v>3223.33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【953.26】</v>
      </c>
      <c r="I86" s="26" t="str">
        <f>データ!CA6</f>
        <v>【45.31】</v>
      </c>
      <c r="J86" s="26" t="str">
        <f>データ!CL6</f>
        <v>【379.91】</v>
      </c>
      <c r="K86" s="26" t="str">
        <f>データ!CW6</f>
        <v>【33.67】</v>
      </c>
      <c r="L86" s="26" t="str">
        <f>データ!DH6</f>
        <v>【79.94】</v>
      </c>
      <c r="M86" s="26" t="s">
        <v>43</v>
      </c>
      <c r="N86" s="26" t="s">
        <v>44</v>
      </c>
      <c r="O86" s="26" t="str">
        <f>データ!EO6</f>
        <v>【0.01】</v>
      </c>
    </row>
  </sheetData>
  <sheetProtection algorithmName="SHA-512" hashValue="pMFbevkYmgi898wsBiSyepY3PH6sTeVi1s4YbjeSarFHy87g5BFuATjvonwQ8hrAfD6R2j7F4tVf/p4XcPORCw==" saltValue="6AwklI5iN1YZOBudwkeyb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163422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富山県　入善町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3.97</v>
      </c>
      <c r="Q6" s="34">
        <f t="shared" si="3"/>
        <v>85</v>
      </c>
      <c r="R6" s="34">
        <f t="shared" si="3"/>
        <v>3740</v>
      </c>
      <c r="S6" s="34">
        <f t="shared" si="3"/>
        <v>24492</v>
      </c>
      <c r="T6" s="34">
        <f t="shared" si="3"/>
        <v>71.25</v>
      </c>
      <c r="U6" s="34">
        <f t="shared" si="3"/>
        <v>343.75</v>
      </c>
      <c r="V6" s="34">
        <f t="shared" si="3"/>
        <v>967</v>
      </c>
      <c r="W6" s="34">
        <f t="shared" si="3"/>
        <v>0.3</v>
      </c>
      <c r="X6" s="34">
        <f t="shared" si="3"/>
        <v>3223.33</v>
      </c>
      <c r="Y6" s="35">
        <f>IF(Y7="",NA(),Y7)</f>
        <v>77.819999999999993</v>
      </c>
      <c r="Z6" s="35">
        <f t="shared" ref="Z6:AH6" si="4">IF(Z7="",NA(),Z7)</f>
        <v>90.32</v>
      </c>
      <c r="AA6" s="35">
        <f t="shared" si="4"/>
        <v>93.89</v>
      </c>
      <c r="AB6" s="35">
        <f t="shared" si="4"/>
        <v>88.49</v>
      </c>
      <c r="AC6" s="35">
        <f t="shared" si="4"/>
        <v>54.27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2719.75</v>
      </c>
      <c r="BG6" s="35">
        <f t="shared" ref="BG6:BO6" si="7">IF(BG7="",NA(),BG7)</f>
        <v>2638.78</v>
      </c>
      <c r="BH6" s="35">
        <f t="shared" si="7"/>
        <v>2570.35</v>
      </c>
      <c r="BI6" s="35">
        <f t="shared" si="7"/>
        <v>2519.9899999999998</v>
      </c>
      <c r="BJ6" s="35">
        <f t="shared" si="7"/>
        <v>2471.7600000000002</v>
      </c>
      <c r="BK6" s="35">
        <f t="shared" si="7"/>
        <v>1451.54</v>
      </c>
      <c r="BL6" s="35">
        <f t="shared" si="7"/>
        <v>1700.42</v>
      </c>
      <c r="BM6" s="35">
        <f t="shared" si="7"/>
        <v>1491.92</v>
      </c>
      <c r="BN6" s="35">
        <f t="shared" si="7"/>
        <v>1756.26</v>
      </c>
      <c r="BO6" s="35">
        <f t="shared" si="7"/>
        <v>1864.29</v>
      </c>
      <c r="BP6" s="34" t="str">
        <f>IF(BP7="","",IF(BP7="-","【-】","【"&amp;SUBSTITUTE(TEXT(BP7,"#,##0.00"),"-","△")&amp;"】"))</f>
        <v>【953.26】</v>
      </c>
      <c r="BQ6" s="35">
        <f>IF(BQ7="",NA(),BQ7)</f>
        <v>71.84</v>
      </c>
      <c r="BR6" s="35">
        <f t="shared" ref="BR6:BZ6" si="8">IF(BR7="",NA(),BR7)</f>
        <v>67.790000000000006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33.58</v>
      </c>
      <c r="BW6" s="35">
        <f t="shared" si="8"/>
        <v>34.51</v>
      </c>
      <c r="BX6" s="35">
        <f t="shared" si="8"/>
        <v>46.77</v>
      </c>
      <c r="BY6" s="35">
        <f t="shared" si="8"/>
        <v>45.78</v>
      </c>
      <c r="BZ6" s="35">
        <f t="shared" si="8"/>
        <v>51.32</v>
      </c>
      <c r="CA6" s="34" t="str">
        <f>IF(CA7="","",IF(CA7="-","【-】","【"&amp;SUBSTITUTE(TEXT(CA7,"#,##0.00"),"-","△")&amp;"】"))</f>
        <v>【45.31】</v>
      </c>
      <c r="CB6" s="35">
        <f>IF(CB7="",NA(),CB7)</f>
        <v>216.56</v>
      </c>
      <c r="CC6" s="35">
        <f t="shared" ref="CC6:CK6" si="9">IF(CC7="",NA(),CC7)</f>
        <v>250.73</v>
      </c>
      <c r="CD6" s="35">
        <f t="shared" si="9"/>
        <v>166.07</v>
      </c>
      <c r="CE6" s="35">
        <f t="shared" si="9"/>
        <v>173.68</v>
      </c>
      <c r="CF6" s="35">
        <f t="shared" si="9"/>
        <v>174.82</v>
      </c>
      <c r="CG6" s="35">
        <f t="shared" si="9"/>
        <v>514.39</v>
      </c>
      <c r="CH6" s="35">
        <f t="shared" si="9"/>
        <v>476.11</v>
      </c>
      <c r="CI6" s="35">
        <f t="shared" si="9"/>
        <v>348.75</v>
      </c>
      <c r="CJ6" s="35">
        <f t="shared" si="9"/>
        <v>367.7</v>
      </c>
      <c r="CK6" s="35">
        <f t="shared" si="9"/>
        <v>329.91</v>
      </c>
      <c r="CL6" s="34" t="str">
        <f>IF(CL7="","",IF(CL7="-","【-】","【"&amp;SUBSTITUTE(TEXT(CL7,"#,##0.00"),"-","△")&amp;"】"))</f>
        <v>【379.91】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29.28</v>
      </c>
      <c r="CS6" s="35">
        <f t="shared" si="10"/>
        <v>29.4</v>
      </c>
      <c r="CT6" s="35">
        <f t="shared" si="10"/>
        <v>29.8</v>
      </c>
      <c r="CU6" s="35">
        <f t="shared" si="10"/>
        <v>29.43</v>
      </c>
      <c r="CV6" s="35">
        <f t="shared" si="10"/>
        <v>26.7</v>
      </c>
      <c r="CW6" s="34" t="str">
        <f>IF(CW7="","",IF(CW7="-","【-】","【"&amp;SUBSTITUTE(TEXT(CW7,"#,##0.00"),"-","△")&amp;"】"))</f>
        <v>【33.67】</v>
      </c>
      <c r="CX6" s="35">
        <f>IF(CX7="",NA(),CX7)</f>
        <v>76.61</v>
      </c>
      <c r="CY6" s="35">
        <f t="shared" ref="CY6:DG6" si="11">IF(CY7="",NA(),CY7)</f>
        <v>78.540000000000006</v>
      </c>
      <c r="CZ6" s="35">
        <f t="shared" si="11"/>
        <v>81.819999999999993</v>
      </c>
      <c r="DA6" s="35">
        <f t="shared" si="11"/>
        <v>82.19</v>
      </c>
      <c r="DB6" s="35">
        <f t="shared" si="11"/>
        <v>82.52</v>
      </c>
      <c r="DC6" s="35">
        <f t="shared" si="11"/>
        <v>66.819999999999993</v>
      </c>
      <c r="DD6" s="35">
        <f t="shared" si="11"/>
        <v>63.77</v>
      </c>
      <c r="DE6" s="35">
        <f t="shared" si="11"/>
        <v>66.95</v>
      </c>
      <c r="DF6" s="35">
        <f t="shared" si="11"/>
        <v>66.33</v>
      </c>
      <c r="DG6" s="35">
        <f t="shared" si="11"/>
        <v>66.459999999999994</v>
      </c>
      <c r="DH6" s="34" t="str">
        <f>IF(DH7="","",IF(DH7="-","【-】","【"&amp;SUBSTITUTE(TEXT(DH7,"#,##0.00"),"-","△")&amp;"】"))</f>
        <v>【79.94】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</v>
      </c>
      <c r="EK6" s="34">
        <f t="shared" si="14"/>
        <v>0</v>
      </c>
      <c r="EL6" s="34">
        <f t="shared" si="14"/>
        <v>0</v>
      </c>
      <c r="EM6" s="35">
        <f t="shared" si="14"/>
        <v>0.26</v>
      </c>
      <c r="EN6" s="35">
        <f t="shared" si="14"/>
        <v>0.04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2019</v>
      </c>
      <c r="C7" s="37">
        <v>163422</v>
      </c>
      <c r="D7" s="37">
        <v>47</v>
      </c>
      <c r="E7" s="37">
        <v>17</v>
      </c>
      <c r="F7" s="37">
        <v>6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3.97</v>
      </c>
      <c r="Q7" s="38">
        <v>85</v>
      </c>
      <c r="R7" s="38">
        <v>3740</v>
      </c>
      <c r="S7" s="38">
        <v>24492</v>
      </c>
      <c r="T7" s="38">
        <v>71.25</v>
      </c>
      <c r="U7" s="38">
        <v>343.75</v>
      </c>
      <c r="V7" s="38">
        <v>967</v>
      </c>
      <c r="W7" s="38">
        <v>0.3</v>
      </c>
      <c r="X7" s="38">
        <v>3223.33</v>
      </c>
      <c r="Y7" s="38">
        <v>77.819999999999993</v>
      </c>
      <c r="Z7" s="38">
        <v>90.32</v>
      </c>
      <c r="AA7" s="38">
        <v>93.89</v>
      </c>
      <c r="AB7" s="38">
        <v>88.49</v>
      </c>
      <c r="AC7" s="38">
        <v>54.27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2719.75</v>
      </c>
      <c r="BG7" s="38">
        <v>2638.78</v>
      </c>
      <c r="BH7" s="38">
        <v>2570.35</v>
      </c>
      <c r="BI7" s="38">
        <v>2519.9899999999998</v>
      </c>
      <c r="BJ7" s="38">
        <v>2471.7600000000002</v>
      </c>
      <c r="BK7" s="38">
        <v>1451.54</v>
      </c>
      <c r="BL7" s="38">
        <v>1700.42</v>
      </c>
      <c r="BM7" s="38">
        <v>1491.92</v>
      </c>
      <c r="BN7" s="38">
        <v>1756.26</v>
      </c>
      <c r="BO7" s="38">
        <v>1864.29</v>
      </c>
      <c r="BP7" s="38">
        <v>953.26</v>
      </c>
      <c r="BQ7" s="38">
        <v>71.84</v>
      </c>
      <c r="BR7" s="38">
        <v>67.790000000000006</v>
      </c>
      <c r="BS7" s="38">
        <v>100</v>
      </c>
      <c r="BT7" s="38">
        <v>100</v>
      </c>
      <c r="BU7" s="38">
        <v>100</v>
      </c>
      <c r="BV7" s="38">
        <v>33.58</v>
      </c>
      <c r="BW7" s="38">
        <v>34.51</v>
      </c>
      <c r="BX7" s="38">
        <v>46.77</v>
      </c>
      <c r="BY7" s="38">
        <v>45.78</v>
      </c>
      <c r="BZ7" s="38">
        <v>51.32</v>
      </c>
      <c r="CA7" s="38">
        <v>45.31</v>
      </c>
      <c r="CB7" s="38">
        <v>216.56</v>
      </c>
      <c r="CC7" s="38">
        <v>250.73</v>
      </c>
      <c r="CD7" s="38">
        <v>166.07</v>
      </c>
      <c r="CE7" s="38">
        <v>173.68</v>
      </c>
      <c r="CF7" s="38">
        <v>174.82</v>
      </c>
      <c r="CG7" s="38">
        <v>514.39</v>
      </c>
      <c r="CH7" s="38">
        <v>476.11</v>
      </c>
      <c r="CI7" s="38">
        <v>348.75</v>
      </c>
      <c r="CJ7" s="38">
        <v>367.7</v>
      </c>
      <c r="CK7" s="38">
        <v>329.91</v>
      </c>
      <c r="CL7" s="38">
        <v>379.91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29.28</v>
      </c>
      <c r="CS7" s="38">
        <v>29.4</v>
      </c>
      <c r="CT7" s="38">
        <v>29.8</v>
      </c>
      <c r="CU7" s="38">
        <v>29.43</v>
      </c>
      <c r="CV7" s="38">
        <v>26.7</v>
      </c>
      <c r="CW7" s="38">
        <v>33.67</v>
      </c>
      <c r="CX7" s="38">
        <v>76.61</v>
      </c>
      <c r="CY7" s="38">
        <v>78.540000000000006</v>
      </c>
      <c r="CZ7" s="38">
        <v>81.819999999999993</v>
      </c>
      <c r="DA7" s="38">
        <v>82.19</v>
      </c>
      <c r="DB7" s="38">
        <v>82.52</v>
      </c>
      <c r="DC7" s="38">
        <v>66.819999999999993</v>
      </c>
      <c r="DD7" s="38">
        <v>63.77</v>
      </c>
      <c r="DE7" s="38">
        <v>66.95</v>
      </c>
      <c r="DF7" s="38">
        <v>66.33</v>
      </c>
      <c r="DG7" s="38">
        <v>66.459999999999994</v>
      </c>
      <c r="DH7" s="38">
        <v>79.94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</v>
      </c>
      <c r="EK7" s="38">
        <v>0</v>
      </c>
      <c r="EL7" s="38">
        <v>0</v>
      </c>
      <c r="EM7" s="38">
        <v>0.26</v>
      </c>
      <c r="EN7" s="38">
        <v>0.04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cp:lastPrinted>2021-01-19T04:26:42Z</cp:lastPrinted>
  <dcterms:created xsi:type="dcterms:W3CDTF">2020-12-04T03:11:18Z</dcterms:created>
  <dcterms:modified xsi:type="dcterms:W3CDTF">2021-01-19T04:26:46Z</dcterms:modified>
  <cp:category/>
</cp:coreProperties>
</file>