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AM35"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<sst xmlns="http://schemas.openxmlformats.org/spreadsheetml/2006/main" count="1121" uniqueCount="615">
  <si>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</si>
  <si>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</si>
  <si>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</si>
  <si>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</si>
  <si>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</si>
  <si>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</si>
  <si>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</si>
  <si>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</si>
  <si>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</si>
  <si>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</si>
  <si>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</si>
  <si>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</si>
  <si>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</si>
  <si>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</si>
  <si>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</si>
  <si>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</si>
  <si>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</si>
  <si>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</si>
  <si>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</si>
  <si>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</si>
  <si>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</si>
  <si>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</si>
  <si>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</si>
  <si>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</si>
  <si>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</si>
  <si>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</si>
  <si>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</si>
  <si>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</si>
  <si>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</si>
  <si>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</si>
  <si>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</si>
  <si>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</si>
  <si>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</si>
  <si>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</si>
  <si>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</si>
  <si>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</si>
  <si>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</si>
  <si>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</si>
  <si>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</si>
  <si>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</si>
  <si>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</si>
  <si>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</si>
  <si>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</si>
  <si>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</si>
  <si>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</si>
  <si>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</si>
  <si>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</si>
  <si>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</si>
  <si>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</si>
  <si>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</si>
  <si>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</si>
  <si>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</si>
  <si>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</si>
  <si>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</si>
  <si>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</si>
  <si>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</si>
  <si>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</si>
  <si>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</si>
  <si>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</si>
  <si>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</si>
  <si>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</si>
  <si>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</si>
  <si>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</si>
  <si>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</si>
  <si>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</si>
  <si>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</si>
  <si>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</si>
  <si>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</si>
  <si>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</si>
  <si>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</si>
  <si>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</si>
  <si>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</si>
  <si>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</si>
  <si>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</si>
  <si>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</si>
  <si>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</si>
  <si>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</si>
  <si>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</si>
  <si>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</si>
  <si>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</si>
  <si>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</si>
  <si>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</si>
  <si>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</si>
  <si>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</si>
  <si>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</si>
  <si>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</si>
  <si>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</si>
  <si>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</si>
  <si>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</si>
  <si>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</si>
  <si>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</si>
  <si>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</si>
  <si>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</si>
  <si>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</si>
  <si>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</si>
  <si>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</si>
  <si>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</si>
  <si>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</si>
  <si>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</si>
  <si>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</si>
  <si>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</si>
  <si>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</si>
  <si>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</si>
  <si>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</si>
  <si>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</si>
  <si>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</si>
  <si>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</si>
  <si>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</si>
  <si>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</si>
  <si>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</si>
  <si>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</si>
  <si>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</si>
  <si>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</si>
  <si>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</si>
  <si>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</si>
  <si>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</si>
  <si>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</si>
  <si>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</si>
  <si>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</si>
  <si>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</si>
  <si>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</si>
  <si>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</si>
  <si>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</si>
  <si>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</si>
  <si>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</si>
  <si>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</si>
  <si>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</si>
  <si>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</si>
  <si>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</si>
  <si>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</si>
  <si>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</si>
  <si>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</si>
  <si>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</si>
  <si>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</si>
  <si>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</si>
  <si>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</si>
  <si>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</si>
  <si>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</si>
  <si>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</si>
  <si>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</si>
  <si>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</si>
  <si>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</si>
  <si>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</si>
  <si>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</si>
  <si>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</si>
  <si>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</si>
  <si>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</si>
  <si>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</si>
  <si>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</si>
  <si>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</si>
  <si>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</si>
  <si>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</si>
  <si>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</si>
  <si>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</si>
  <si>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</si>
  <si>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</si>
  <si>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</si>
  <si>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</si>
  <si>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</si>
  <si>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</si>
  <si>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</si>
  <si>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</si>
  <si>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</si>
  <si>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</si>
  <si>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</si>
  <si>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</si>
  <si>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</si>
  <si>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</si>
  <si>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</si>
  <si>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</si>
  <si>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</si>
  <si>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</si>
  <si>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</si>
  <si>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</si>
  <si>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</si>
  <si>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</si>
  <si>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</si>
  <si>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</si>
  <si>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</si>
  <si>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</si>
  <si>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</si>
  <si>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</si>
  <si>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</si>
  <si>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</si>
  <si>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</si>
  <si>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</si>
  <si>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</si>
  <si>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</si>
  <si>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</si>
  <si>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</si>
  <si>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</si>
  <si>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</si>
  <si>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</si>
  <si>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</si>
  <si>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</si>
  <si>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</si>
  <si>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</si>
  <si>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</si>
  <si>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</si>
  <si>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</si>
  <si>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</si>
  <si>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</si>
  <si>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</si>
  <si>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</si>
  <si>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</si>
  <si>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</si>
  <si>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</si>
  <si>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</si>
  <si>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</si>
  <si>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</si>
  <si>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</si>
  <si>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</si>
  <si>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</si>
  <si>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</si>
  <si>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</si>
  <si>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</si>
  <si>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</si>
  <si>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</si>
  <si>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富山県立山町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</si>
  <si>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</si>
  <si>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</si>
  <si>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</si>
  <si>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</si>
  <si>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</si>
  <si>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</si>
  <si>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</si>
  <si>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</si>
  <si>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</si>
  <si>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</si>
  <si>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</si>
  <si>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</si>
  <si>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</si>
  <si>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</si>
  <si>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</si>
  <si>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</si>
  <si>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</si>
  <si>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</si>
  <si>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</si>
  <si>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</si>
  <si>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</si>
  <si>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</si>
  <si>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</si>
  <si>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</si>
  <si>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</si>
  <si>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</si>
  <si>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</si>
  <si>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</si>
  <si>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</si>
  <si>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</si>
  <si>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</si>
  <si>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</si>
  <si>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</si>
  <si>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</si>
  <si>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</si>
  <si>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</si>
  <si>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</si>
  <si>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</si>
  <si>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</si>
  <si>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</si>
  <si>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</si>
  <si>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</si>
  <si>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</si>
  <si>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</si>
  <si>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</si>
  <si>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</si>
  <si>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</si>
  <si>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</si>
  <si>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</si>
  <si>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</si>
  <si>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</si>
  <si>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</si>
  <si>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</si>
  <si>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</si>
  <si>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</si>
  <si>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</si>
  <si>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</si>
  <si>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</si>
  <si>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</si>
  <si>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</si>
  <si>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</si>
  <si>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</si>
  <si>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</si>
  <si>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</si>
  <si>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</si>
  <si>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</si>
  <si>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</si>
  <si>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</si>
  <si>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</si>
  <si>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</si>
  <si>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</si>
  <si>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</si>
  <si>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</si>
  <si>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</si>
  <si>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</si>
  <si>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</si>
  <si>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</si>
  <si>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</si>
  <si>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</si>
  <si>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</si>
  <si>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</si>
  <si>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</si>
  <si>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</si>
  <si>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</si>
  <si>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</si>
  <si>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</si>
  <si>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</si>
  <si>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</si>
  <si>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</si>
  <si>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</si>
  <si>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</si>
  <si>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</si>
  <si>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</si>
  <si>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</si>
  <si>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</si>
  <si>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</si>
  <si>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</si>
  <si>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</si>
  <si>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</si>
  <si>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</si>
  <si>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</si>
  <si>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</si>
  <si>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</si>
  <si>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</si>
  <si>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</si>
  <si>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</si>
  <si>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</si>
  <si>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</si>
  <si>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</si>
  <si>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</si>
  <si>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</si>
  <si>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</si>
  <si>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</si>
  <si>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</si>
  <si>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</si>
  <si>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</si>
  <si>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</si>
  <si>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</si>
  <si>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</si>
  <si>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</si>
  <si>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</si>
  <si>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</si>
  <si>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</si>
  <si>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</si>
  <si>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</si>
  <si>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</si>
  <si>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</si>
  <si>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</si>
  <si>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</si>
  <si>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</si>
  <si>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</si>
  <si>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</si>
  <si>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</si>
  <si>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</si>
  <si>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</si>
  <si>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</si>
  <si>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</si>
  <si>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</si>
  <si>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</si>
  <si>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</si>
  <si>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</si>
  <si>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</si>
  <si>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</si>
  <si>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</si>
  <si>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</si>
  <si>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</si>
  <si>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</si>
  <si>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</si>
  <si>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</si>
  <si>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</si>
  <si>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</si>
  <si>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</si>
  <si>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</si>
  <si>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富山県立山町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</si>
  <si>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</si>
  <si>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</si>
  <si>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</si>
  <si>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</si>
  <si>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</si>
  <si>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</si>
  <si>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</si>
  <si>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</si>
  <si>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</si>
  <si>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</si>
  <si>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</si>
  <si>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</si>
  <si>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</si>
  <si>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</si>
  <si>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</si>
  <si>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</si>
  <si>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</si>
  <si>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</si>
  <si>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</si>
  <si>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</si>
  <si>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</si>
  <si>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</si>
  <si>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</si>
  <si>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</si>
  <si>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</si>
  <si>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</si>
  <si>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</si>
  <si>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</si>
  <si>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</si>
  <si>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</si>
  <si>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</si>
  <si>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</si>
  <si>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</si>
  <si>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</si>
  <si>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</si>
  <si>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</si>
  <si>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</si>
  <si>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</si>
  <si>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</si>
  <si>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</si>
  <si>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</si>
  <si>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</si>
  <si>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</si>
  <si>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</si>
  <si>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</si>
  <si>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</si>
  <si>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</si>
  <si>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</si>
  <si>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</si>
  <si>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</si>
  <si>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</si>
  <si>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</si>
  <si>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</si>
  <si>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</si>
  <si>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</si>
  <si>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</si>
  <si>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</si>
  <si>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</si>
  <si>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</si>
  <si>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</si>
  <si>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</si>
  <si>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</si>
  <si>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</si>
  <si>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</si>
  <si>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</si>
  <si>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</si>
  <si>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</si>
  <si>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</si>
  <si>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</si>
  <si>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</si>
  <si>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</si>
  <si>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</si>
  <si>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</si>
  <si>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</si>
  <si>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</si>
  <si>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</si>
  <si>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</si>
  <si>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</si>
  <si>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</si>
  <si>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</si>
  <si>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</si>
  <si>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</si>
  <si>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</si>
  <si>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</si>
  <si>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</si>
  <si>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</si>
  <si>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</si>
  <si>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</si>
  <si>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</si>
  <si>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</si>
  <si>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</si>
  <si>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</si>
  <si>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</si>
  <si>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</si>
  <si>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</si>
  <si>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</si>
  <si>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</si>
  <si>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</si>
  <si>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</si>
  <si>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</si>
  <si>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</si>
  <si>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</si>
  <si>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</si>
  <si>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</si>
  <si>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</si>
  <si>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</si>
  <si>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</si>
  <si>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</si>
  <si>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</si>
  <si>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</si>
  <si>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</si>
  <si>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</si>
  <si>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</si>
  <si>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</si>
  <si>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</si>
  <si>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</si>
  <si>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</si>
  <si>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</si>
  <si>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</si>
  <si>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</si>
  <si>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</si>
  <si>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</si>
  <si>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</si>
  <si>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</si>
  <si>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</si>
  <si>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</si>
  <si>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</si>
  <si>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</si>
  <si>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</si>
  <si>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</si>
  <si>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</si>
  <si>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</si>
  <si>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</si>
  <si>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</si>
  <si>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</si>
  <si>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</si>
  <si>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</si>
  <si>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</si>
  <si>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</si>
  <si>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</si>
  <si>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</si>
  <si>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</si>
  <si>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</si>
  <si>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</si>
  <si>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</si>
  <si>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</si>
  <si>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</si>
  <si>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</si>
  <si>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</si>
  <si>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</si>
  <si>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</si>
  <si>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</si>
  <si>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</si>
  <si>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</si>
  <si>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</si>
  <si>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</si>
  <si>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</si>
  <si>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</si>
  <si>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</si>
  <si>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</si>
  <si>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</si>
  <si>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</si>
  <si>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</si>
  <si>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</si>
  <si>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</si>
  <si>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</si>
  <si>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</si>
  <si>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</si>
  <si>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</si>
  <si>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</si>
  <si>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</si>
  <si>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</si>
  <si>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</si>
  <si>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</si>
  <si>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</si>
  <si>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</si>
  <si>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</si>
  <si>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</si>
  <si>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</si>
  <si>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</si>
  <si>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</si>
  <si>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</si>
  <si>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</si>
  <si>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</si>
  <si>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</si>
  <si>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</si>
  <si>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</si>
  <si>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</si>
  <si>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</si>
  <si>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</si>
  <si>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</si>
  <si>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</si>
  <si>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</si>
  <si>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地域開発事業特別会計</t>
  </si>
  <si>
    <t>国民健康保険事業特別会計</t>
  </si>
  <si>
    <t>農業集落排水事業特別会計</t>
  </si>
  <si>
    <t>浄化槽設置管理事業特別会計</t>
  </si>
  <si>
    <t>墓地公園事業特別会計</t>
  </si>
  <si>
    <t>後期高齢者医療事業特別会計</t>
  </si>
  <si>
    <t>▲ 0.09</t>
  </si>
  <si>
    <t>▲ 0.08</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</si>
  <si>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</si>
  <si>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</si>
  <si>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</si>
  <si>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</si>
  <si>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</si>
  <si>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</si>
  <si>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</si>
  <si>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</si>
  <si>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</si>
  <si>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　[下水道事業]</t>
  </si>
  <si>
    <t>三郷利田用水市町村組合</t>
  </si>
  <si>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</si>
  <si>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</si>
  <si>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</si>
  <si>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</si>
  <si>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</si>
  <si>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</si>
  <si>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</si>
  <si>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</si>
  <si>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</si>
  <si>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</si>
  <si>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</si>
  <si>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たてやま</t>
  </si>
  <si>
    <t>立山町土地開発公社</t>
    <rPh sb="0" eb="3">
      <t>タテヤママチ</t>
    </rPh>
    <rPh sb="3" eb="5">
      <t>トチ</t>
    </rPh>
    <rPh sb="5" eb="7">
      <t>カイハツ</t>
    </rPh>
    <rPh sb="7" eb="9">
      <t>コウシャ</t>
    </rPh>
    <phoneticPr fontId="2"/>
  </si>
  <si>
    <t>立山町庁舎等整備基金</t>
  </si>
  <si>
    <t>立山町地域福祉基金</t>
  </si>
  <si>
    <t>公有財産整備基金</t>
  </si>
  <si>
    <t>立山町地域雇用創出推進基金</t>
  </si>
  <si>
    <t>立山ブランド海外展開戦略拠点施設整備基金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</si>
  <si>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</si>
  <si>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</si>
  <si>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</si>
  <si>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の抑制と繰上償還の実施等の結果、将来負担比率が低下している。一方、有形固定資産減価償却率は類似団体より高くなっているが、主な要因としては、昭和51年に建設された町民会館の有形固定資産減価償却率が99.6%、昭和39年に建設された庁舎が78.0%、昭和50年代から平成３年までに建設された地区公民館13箇所が70%以上になっていること、又、北西から南東にかけて細長い地形の町内を整備した道路の有形固定資産減価償却率が75.1%であること等が挙げられる。公共施設等総合管理計画に基づき、今後、老朽化対策に積極的に取り組んでいく。</t>
    <rPh sb="28" eb="30">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</si>
  <si>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</si>
  <si>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</si>
  <si>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</si>
  <si>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</si>
  <si>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</si>
  <si>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</si>
  <si>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将来負担比率とも高い水準にあるが、推移としては共に低下傾向にある。実質公債費比率が高い水準にあ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が考えられる。これらを含む地方債の償還は、現在、令和４年度に償還ピークを迎え、以降は逓減していく見込みである。また、将来負担比率については、毎年地方債の新規発行額を抑制することや繰上償還を継続していくことで、今後も低下していくものと想定される。</t>
    <rPh sb="41" eb="42">
      <t>トモ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</si>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</sst>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4373-4814-836B-3433F82FD1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44732</c:v>
                </c:pt>
                <c:pt idx="1">
                  <c:v>36560</c:v>
                </c:pt>
                <c:pt idx="2">
                  <c:v>46611</c:v>
                </c:pt>
                <c:pt idx="3">
                  <c:v>45412</c:v>
                </c:pt>
                <c:pt idx="4">
                  <c:v>75518</c:v>
                </c:pt>
              </c:numCache>
            </c:numRef>
          </c:val>
          <c:smooth val="0"/>
          <c:extLst>
            <c:ext xmlns:c16="http://schemas.microsoft.com/office/drawing/2014/chart" uri="{C3380CC4-5D6E-409C-BE32-E72D297353CC}">
              <c16:uniqueId val="{00000001-4373-4814-836B-3433F82FD11C}"/>
            </c:ext>
          </c:extLst>
        </c:ser>
        <c:dLbls>
          <c:showLegendKey val="0"/>
          <c:showVal val="0"/>
          <c:showCatName val="0"/>
          <c:showSerName val="0"/>
          <c:showPercent val="0"/>
          <c:showBubbleSize val="0"/>
        </c:dLbls>
        <c:marker val="1"/>
        <c:smooth val="0"/>
        <c:axId val="43920384"/>
        <c:axId val="43926656"/>
      </c:lineChart>
      <c:catAx>
        <c:axId val="4392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26656"/>
        <c:crosses val="autoZero"/>
        <c:auto val="1"/>
        <c:lblAlgn val="ctr"/>
        <c:lblOffset val="100"/>
        <c:tickLblSkip val="1"/>
        <c:tickMarkSkip val="1"/>
        <c:noMultiLvlLbl val="0"/>
      </c:catAx>
      <c:valAx>
        <c:axId val="43926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2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c:v>
                </c:pt>
                <c:pt idx="1">
                  <c:v>2.4</c:v>
                </c:pt>
                <c:pt idx="2">
                  <c:v>5.36</c:v>
                </c:pt>
                <c:pt idx="3">
                  <c:v>4.87</c:v>
                </c:pt>
                <c:pt idx="4">
                  <c:v>3.85</c:v>
                </c:pt>
              </c:numCache>
            </c:numRef>
          </c:val>
          <c:extLst>
            <c:ext xmlns:c16="http://schemas.microsoft.com/office/drawing/2014/chart" uri="{C3380CC4-5D6E-409C-BE32-E72D297353CC}">
              <c16:uniqueId val="{00000000-92E5-4E03-AE7A-16DB92A0F1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13.65</c:v>
                </c:pt>
                <c:pt idx="1">
                  <c:v>13.8</c:v>
                </c:pt>
                <c:pt idx="2">
                  <c:v>13.75</c:v>
                </c:pt>
                <c:pt idx="3">
                  <c:v>13.72</c:v>
                </c:pt>
                <c:pt idx="4">
                  <c:v>13.88</c:v>
                </c:pt>
              </c:numCache>
            </c:numRef>
          </c:val>
          <c:extLst>
            <c:ext xmlns:c16="http://schemas.microsoft.com/office/drawing/2014/chart" uri="{C3380CC4-5D6E-409C-BE32-E72D297353CC}">
              <c16:uniqueId val="{00000001-92E5-4E03-AE7A-16DB92A0F1DF}"/>
            </c:ext>
          </c:extLst>
        </c:ser>
        <c:dLbls>
          <c:showLegendKey val="0"/>
          <c:showVal val="0"/>
          <c:showCatName val="0"/>
          <c:showSerName val="0"/>
          <c:showPercent val="0"/>
          <c:showBubbleSize val="0"/>
        </c:dLbls>
        <c:gapWidth val="250"/>
        <c:overlap val="100"/>
        <c:axId val="128650624"/>
        <c:axId val="12867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2.34</c:v>
                </c:pt>
                <c:pt idx="2">
                  <c:v>8.1300000000000008</c:v>
                </c:pt>
                <c:pt idx="3">
                  <c:v>4.43</c:v>
                </c:pt>
                <c:pt idx="4">
                  <c:v>3.86</c:v>
                </c:pt>
              </c:numCache>
            </c:numRef>
          </c:val>
          <c:smooth val="0"/>
          <c:extLst>
            <c:ext xmlns:c16="http://schemas.microsoft.com/office/drawing/2014/chart" uri="{C3380CC4-5D6E-409C-BE32-E72D297353CC}">
              <c16:uniqueId val="{00000002-92E5-4E03-AE7A-16DB92A0F1DF}"/>
            </c:ext>
          </c:extLst>
        </c:ser>
        <c:dLbls>
          <c:showLegendKey val="0"/>
          <c:showVal val="0"/>
          <c:showCatName val="0"/>
          <c:showSerName val="0"/>
          <c:showPercent val="0"/>
          <c:showBubbleSize val="0"/>
        </c:dLbls>
        <c:marker val="1"/>
        <c:smooth val="0"/>
        <c:axId val="128650624"/>
        <c:axId val="128673280"/>
      </c:lineChart>
      <c:catAx>
        <c:axId val="1286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73280"/>
        <c:crosses val="autoZero"/>
        <c:auto val="1"/>
        <c:lblAlgn val="ctr"/>
        <c:lblOffset val="100"/>
        <c:tickLblSkip val="1"/>
        <c:tickMarkSkip val="1"/>
        <c:noMultiLvlLbl val="0"/>
      </c:catAx>
      <c:valAx>
        <c:axId val="12867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5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D8-4B91-B070-3FEDDCBCA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D8-4B91-B070-3FEDDCBCA8A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0.09</c:v>
                </c:pt>
                <c:pt idx="1">
                  <c:v>#N/A</c:v>
                </c:pt>
                <c:pt idx="2">
                  <c:v>0.08</c:v>
                </c:pt>
                <c:pt idx="3">
                  <c:v>#N/A</c:v>
                </c:pt>
                <c:pt idx="4">
                  <c:v>#N/A</c:v>
                </c:pt>
                <c:pt idx="5">
                  <c:v>0.03</c:v>
                </c:pt>
                <c:pt idx="6">
                  <c:v>#N/A</c:v>
                </c:pt>
                <c:pt idx="7">
                  <c:v>0.02</c:v>
                </c:pt>
                <c:pt idx="8">
                  <c:v>#N/A</c:v>
                </c:pt>
                <c:pt idx="9">
                  <c:v>0</c:v>
                </c:pt>
              </c:numCache>
            </c:numRef>
          </c:val>
          <c:extLst>
            <c:ext xmlns:c16="http://schemas.microsoft.com/office/drawing/2014/chart" uri="{C3380CC4-5D6E-409C-BE32-E72D297353CC}">
              <c16:uniqueId val="{00000002-1FD8-4B91-B070-3FEDDCBCA8A7}"/>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1FD8-4B91-B070-3FEDDCBCA8A7}"/>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4-1FD8-4B91-B070-3FEDDCBCA8A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0.02</c:v>
                </c:pt>
                <c:pt idx="4">
                  <c:v>#N/A</c:v>
                </c:pt>
                <c:pt idx="5">
                  <c:v>0.06</c:v>
                </c:pt>
                <c:pt idx="6">
                  <c:v>#N/A</c:v>
                </c:pt>
                <c:pt idx="7">
                  <c:v>0.03</c:v>
                </c:pt>
                <c:pt idx="8">
                  <c:v>#N/A</c:v>
                </c:pt>
                <c:pt idx="9">
                  <c:v>0.06</c:v>
                </c:pt>
              </c:numCache>
            </c:numRef>
          </c:val>
          <c:extLst>
            <c:ext xmlns:c16="http://schemas.microsoft.com/office/drawing/2014/chart" uri="{C3380CC4-5D6E-409C-BE32-E72D297353CC}">
              <c16:uniqueId val="{00000005-1FD8-4B91-B070-3FEDDCBCA8A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2.31</c:v>
                </c:pt>
                <c:pt idx="2">
                  <c:v>#N/A</c:v>
                </c:pt>
                <c:pt idx="3">
                  <c:v>1.7</c:v>
                </c:pt>
                <c:pt idx="4">
                  <c:v>#N/A</c:v>
                </c:pt>
                <c:pt idx="5">
                  <c:v>3.79</c:v>
                </c:pt>
                <c:pt idx="6">
                  <c:v>#N/A</c:v>
                </c:pt>
                <c:pt idx="7">
                  <c:v>3.02</c:v>
                </c:pt>
                <c:pt idx="8">
                  <c:v>#N/A</c:v>
                </c:pt>
                <c:pt idx="9">
                  <c:v>1.1299999999999999</c:v>
                </c:pt>
              </c:numCache>
            </c:numRef>
          </c:val>
          <c:extLst>
            <c:ext xmlns:c16="http://schemas.microsoft.com/office/drawing/2014/chart" uri="{C3380CC4-5D6E-409C-BE32-E72D297353CC}">
              <c16:uniqueId val="{00000006-1FD8-4B91-B070-3FEDDCBCA8A7}"/>
            </c:ext>
          </c:extLst>
        </c:ser>
        <c:ser>
          <c:idx val="7"/>
          <c:order val="7"/>
          <c:tx>
            <c:strRef>
              <c:f>データシート!$A$34</c:f>
              <c:strCache>
                <c:ptCount val="1"/>
                <c:pt idx="0">
                  <c:v>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8.3699999999999992</c:v>
                </c:pt>
                <c:pt idx="2">
                  <c:v>#N/A</c:v>
                </c:pt>
                <c:pt idx="3">
                  <c:v>0</c:v>
                </c:pt>
                <c:pt idx="4">
                  <c:v>#N/A</c:v>
                </c:pt>
                <c:pt idx="5">
                  <c:v>0</c:v>
                </c:pt>
                <c:pt idx="6">
                  <c:v>#N/A</c:v>
                </c:pt>
                <c:pt idx="7">
                  <c:v>3.77</c:v>
                </c:pt>
                <c:pt idx="8">
                  <c:v>#N/A</c:v>
                </c:pt>
                <c:pt idx="9">
                  <c:v>1.47</c:v>
                </c:pt>
              </c:numCache>
            </c:numRef>
          </c:val>
          <c:extLst>
            <c:ext xmlns:c16="http://schemas.microsoft.com/office/drawing/2014/chart" uri="{C3380CC4-5D6E-409C-BE32-E72D297353CC}">
              <c16:uniqueId val="{00000007-1FD8-4B91-B070-3FEDDCBCA8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8.74</c:v>
                </c:pt>
                <c:pt idx="2">
                  <c:v>#N/A</c:v>
                </c:pt>
                <c:pt idx="3">
                  <c:v>8.5299999999999994</c:v>
                </c:pt>
                <c:pt idx="4">
                  <c:v>#N/A</c:v>
                </c:pt>
                <c:pt idx="5">
                  <c:v>5.38</c:v>
                </c:pt>
                <c:pt idx="6">
                  <c:v>#N/A</c:v>
                </c:pt>
                <c:pt idx="7">
                  <c:v>2.94</c:v>
                </c:pt>
                <c:pt idx="8">
                  <c:v>#N/A</c:v>
                </c:pt>
                <c:pt idx="9">
                  <c:v>3.73</c:v>
                </c:pt>
              </c:numCache>
            </c:numRef>
          </c:val>
          <c:extLst>
            <c:ext xmlns:c16="http://schemas.microsoft.com/office/drawing/2014/chart" uri="{C3380CC4-5D6E-409C-BE32-E72D297353CC}">
              <c16:uniqueId val="{00000008-1FD8-4B91-B070-3FEDDCBCA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3.44</c:v>
                </c:pt>
                <c:pt idx="2">
                  <c:v>#N/A</c:v>
                </c:pt>
                <c:pt idx="3">
                  <c:v>3.38</c:v>
                </c:pt>
                <c:pt idx="4">
                  <c:v>#N/A</c:v>
                </c:pt>
                <c:pt idx="5">
                  <c:v>5.34</c:v>
                </c:pt>
                <c:pt idx="6">
                  <c:v>#N/A</c:v>
                </c:pt>
                <c:pt idx="7">
                  <c:v>4.8600000000000003</c:v>
                </c:pt>
                <c:pt idx="8">
                  <c:v>#N/A</c:v>
                </c:pt>
                <c:pt idx="9">
                  <c:v>3.84</c:v>
                </c:pt>
              </c:numCache>
            </c:numRef>
          </c:val>
          <c:extLst>
            <c:ext xmlns:c16="http://schemas.microsoft.com/office/drawing/2014/chart" uri="{C3380CC4-5D6E-409C-BE32-E72D297353CC}">
              <c16:uniqueId val="{00000009-1FD8-4B91-B070-3FEDDCBCA8A7}"/>
            </c:ext>
          </c:extLst>
        </c:ser>
        <c:dLbls>
          <c:showLegendKey val="0"/>
          <c:showVal val="0"/>
          <c:showCatName val="0"/>
          <c:showSerName val="0"/>
          <c:showPercent val="0"/>
          <c:showBubbleSize val="0"/>
        </c:dLbls>
        <c:gapWidth val="150"/>
        <c:overlap val="100"/>
        <c:axId val="110634880"/>
        <c:axId val="110636416"/>
      </c:barChart>
      <c:catAx>
        <c:axId val="110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36416"/>
        <c:crosses val="autoZero"/>
        <c:auto val="1"/>
        <c:lblAlgn val="ctr"/>
        <c:lblOffset val="100"/>
        <c:tickLblSkip val="1"/>
        <c:tickMarkSkip val="1"/>
        <c:noMultiLvlLbl val="0"/>
      </c:catAx>
      <c:valAx>
        <c:axId val="11063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3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1427</c:v>
                </c:pt>
                <c:pt idx="5">
                  <c:v>1451</c:v>
                </c:pt>
                <c:pt idx="8">
                  <c:v>1405</c:v>
                </c:pt>
                <c:pt idx="11">
                  <c:v>1398</c:v>
                </c:pt>
                <c:pt idx="14">
                  <c:v>1387</c:v>
                </c:pt>
              </c:numCache>
            </c:numRef>
          </c:val>
          <c:extLst>
            <c:ext xmlns:c16="http://schemas.microsoft.com/office/drawing/2014/chart" uri="{C3380CC4-5D6E-409C-BE32-E72D297353CC}">
              <c16:uniqueId val="{00000000-55F6-4AA1-9F1C-E8A0949B2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6-4AA1-9F1C-E8A0949B2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28</c:v>
                </c:pt>
                <c:pt idx="6">
                  <c:v>26</c:v>
                </c:pt>
                <c:pt idx="9">
                  <c:v>25</c:v>
                </c:pt>
                <c:pt idx="12">
                  <c:v>22</c:v>
                </c:pt>
              </c:numCache>
            </c:numRef>
          </c:val>
          <c:extLst>
            <c:ext xmlns:c16="http://schemas.microsoft.com/office/drawing/2014/chart" uri="{C3380CC4-5D6E-409C-BE32-E72D297353CC}">
              <c16:uniqueId val="{00000002-55F6-4AA1-9F1C-E8A0949B2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656</c:v>
                </c:pt>
                <c:pt idx="3">
                  <c:v>642</c:v>
                </c:pt>
                <c:pt idx="6">
                  <c:v>617</c:v>
                </c:pt>
                <c:pt idx="9">
                  <c:v>633</c:v>
                </c:pt>
                <c:pt idx="12">
                  <c:v>622</c:v>
                </c:pt>
              </c:numCache>
            </c:numRef>
          </c:val>
          <c:extLst>
            <c:ext xmlns:c16="http://schemas.microsoft.com/office/drawing/2014/chart" uri="{C3380CC4-5D6E-409C-BE32-E72D297353CC}">
              <c16:uniqueId val="{00000003-55F6-4AA1-9F1C-E8A0949B2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c:v>
                </c:pt>
                <c:pt idx="3">
                  <c:v>150</c:v>
                </c:pt>
                <c:pt idx="6">
                  <c:v>150</c:v>
                </c:pt>
                <c:pt idx="9">
                  <c:v>150</c:v>
                </c:pt>
                <c:pt idx="12">
                  <c:v>153</c:v>
                </c:pt>
              </c:numCache>
            </c:numRef>
          </c:val>
          <c:extLst>
            <c:ext xmlns:c16="http://schemas.microsoft.com/office/drawing/2014/chart" uri="{C3380CC4-5D6E-409C-BE32-E72D297353CC}">
              <c16:uniqueId val="{00000004-55F6-4AA1-9F1C-E8A0949B2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6-4AA1-9F1C-E8A0949B2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6-4AA1-9F1C-E8A0949B2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1507</c:v>
                </c:pt>
                <c:pt idx="3">
                  <c:v>1531</c:v>
                </c:pt>
                <c:pt idx="6">
                  <c:v>1404</c:v>
                </c:pt>
                <c:pt idx="9">
                  <c:v>1374</c:v>
                </c:pt>
                <c:pt idx="12">
                  <c:v>1268</c:v>
                </c:pt>
              </c:numCache>
            </c:numRef>
          </c:val>
          <c:extLst>
            <c:ext xmlns:c16="http://schemas.microsoft.com/office/drawing/2014/chart" uri="{C3380CC4-5D6E-409C-BE32-E72D297353CC}">
              <c16:uniqueId val="{00000007-55F6-4AA1-9F1C-E8A0949B2BD2}"/>
            </c:ext>
          </c:extLst>
        </c:ser>
        <c:dLbls>
          <c:showLegendKey val="0"/>
          <c:showVal val="0"/>
          <c:showCatName val="0"/>
          <c:showSerName val="0"/>
          <c:showPercent val="0"/>
          <c:showBubbleSize val="0"/>
        </c:dLbls>
        <c:gapWidth val="100"/>
        <c:overlap val="100"/>
        <c:axId val="43771008"/>
        <c:axId val="4377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907</c:v>
                </c:pt>
                <c:pt idx="2">
                  <c:v>#N/A</c:v>
                </c:pt>
                <c:pt idx="3">
                  <c:v>#N/A</c:v>
                </c:pt>
                <c:pt idx="4">
                  <c:v>900</c:v>
                </c:pt>
                <c:pt idx="5">
                  <c:v>#N/A</c:v>
                </c:pt>
                <c:pt idx="6">
                  <c:v>#N/A</c:v>
                </c:pt>
                <c:pt idx="7">
                  <c:v>792</c:v>
                </c:pt>
                <c:pt idx="8">
                  <c:v>#N/A</c:v>
                </c:pt>
                <c:pt idx="9">
                  <c:v>#N/A</c:v>
                </c:pt>
                <c:pt idx="10">
                  <c:v>784</c:v>
                </c:pt>
                <c:pt idx="11">
                  <c:v>#N/A</c:v>
                </c:pt>
                <c:pt idx="12">
                  <c:v>#N/A</c:v>
                </c:pt>
                <c:pt idx="13">
                  <c:v>678</c:v>
                </c:pt>
                <c:pt idx="14">
                  <c:v>#N/A</c:v>
                </c:pt>
              </c:numCache>
            </c:numRef>
          </c:val>
          <c:smooth val="0"/>
          <c:extLst>
            <c:ext xmlns:c16="http://schemas.microsoft.com/office/drawing/2014/chart" uri="{C3380CC4-5D6E-409C-BE32-E72D297353CC}">
              <c16:uniqueId val="{00000008-55F6-4AA1-9F1C-E8A0949B2BD2}"/>
            </c:ext>
          </c:extLst>
        </c:ser>
        <c:dLbls>
          <c:showLegendKey val="0"/>
          <c:showVal val="0"/>
          <c:showCatName val="0"/>
          <c:showSerName val="0"/>
          <c:showPercent val="0"/>
          <c:showBubbleSize val="0"/>
        </c:dLbls>
        <c:marker val="1"/>
        <c:smooth val="0"/>
        <c:axId val="43771008"/>
        <c:axId val="43772928"/>
      </c:lineChart>
      <c:catAx>
        <c:axId val="437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72928"/>
        <c:crosses val="autoZero"/>
        <c:auto val="1"/>
        <c:lblAlgn val="ctr"/>
        <c:lblOffset val="100"/>
        <c:tickLblSkip val="1"/>
        <c:tickMarkSkip val="1"/>
        <c:noMultiLvlLbl val="0"/>
      </c:catAx>
      <c:valAx>
        <c:axId val="437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15559</c:v>
                </c:pt>
                <c:pt idx="5">
                  <c:v>15323</c:v>
                </c:pt>
                <c:pt idx="8">
                  <c:v>14672</c:v>
                </c:pt>
                <c:pt idx="11">
                  <c:v>14327</c:v>
                </c:pt>
                <c:pt idx="14">
                  <c:v>13946</c:v>
                </c:pt>
              </c:numCache>
            </c:numRef>
          </c:val>
          <c:extLst>
            <c:ext xmlns:c16="http://schemas.microsoft.com/office/drawing/2014/chart" uri="{C3380CC4-5D6E-409C-BE32-E72D297353CC}">
              <c16:uniqueId val="{00000000-CDE5-4FAE-AAA2-E9C12A4070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449</c:v>
                </c:pt>
                <c:pt idx="5">
                  <c:v>392</c:v>
                </c:pt>
                <c:pt idx="8">
                  <c:v>298</c:v>
                </c:pt>
                <c:pt idx="11">
                  <c:v>264</c:v>
                </c:pt>
                <c:pt idx="14">
                  <c:v>235</c:v>
                </c:pt>
              </c:numCache>
            </c:numRef>
          </c:val>
          <c:extLst>
            <c:ext xmlns:c16="http://schemas.microsoft.com/office/drawing/2014/chart" uri="{C3380CC4-5D6E-409C-BE32-E72D297353CC}">
              <c16:uniqueId val="{00000001-CDE5-4FAE-AAA2-E9C12A4070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3714</c:v>
                </c:pt>
                <c:pt idx="5">
                  <c:v>3676</c:v>
                </c:pt>
                <c:pt idx="8">
                  <c:v>3690</c:v>
                </c:pt>
                <c:pt idx="11">
                  <c:v>3855</c:v>
                </c:pt>
                <c:pt idx="14">
                  <c:v>3785</c:v>
                </c:pt>
              </c:numCache>
            </c:numRef>
          </c:val>
          <c:extLst>
            <c:ext xmlns:c16="http://schemas.microsoft.com/office/drawing/2014/chart" uri="{C3380CC4-5D6E-409C-BE32-E72D297353CC}">
              <c16:uniqueId val="{00000002-CDE5-4FAE-AAA2-E9C12A4070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5-4FAE-AAA2-E9C12A4070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5-4FAE-AAA2-E9C12A4070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E5-4FAE-AAA2-E9C12A4070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1965</c:v>
                </c:pt>
                <c:pt idx="3">
                  <c:v>1902</c:v>
                </c:pt>
                <c:pt idx="6">
                  <c:v>1772</c:v>
                </c:pt>
                <c:pt idx="9">
                  <c:v>1533</c:v>
                </c:pt>
                <c:pt idx="12">
                  <c:v>1546</c:v>
                </c:pt>
              </c:numCache>
            </c:numRef>
          </c:val>
          <c:extLst>
            <c:ext xmlns:c16="http://schemas.microsoft.com/office/drawing/2014/chart" uri="{C3380CC4-5D6E-409C-BE32-E72D297353CC}">
              <c16:uniqueId val="{00000006-CDE5-4FAE-AAA2-E9C12A4070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12790</c:v>
                </c:pt>
                <c:pt idx="3">
                  <c:v>12555</c:v>
                </c:pt>
                <c:pt idx="6">
                  <c:v>12373</c:v>
                </c:pt>
                <c:pt idx="9">
                  <c:v>11981</c:v>
                </c:pt>
                <c:pt idx="12">
                  <c:v>11694</c:v>
                </c:pt>
              </c:numCache>
            </c:numRef>
          </c:val>
          <c:extLst>
            <c:ext xmlns:c16="http://schemas.microsoft.com/office/drawing/2014/chart" uri="{C3380CC4-5D6E-409C-BE32-E72D297353CC}">
              <c16:uniqueId val="{00000007-CDE5-4FAE-AAA2-E9C12A4070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1851</c:v>
                </c:pt>
                <c:pt idx="3">
                  <c:v>1887</c:v>
                </c:pt>
                <c:pt idx="6">
                  <c:v>1832</c:v>
                </c:pt>
                <c:pt idx="9">
                  <c:v>1822</c:v>
                </c:pt>
                <c:pt idx="12">
                  <c:v>1714</c:v>
                </c:pt>
              </c:numCache>
            </c:numRef>
          </c:val>
          <c:extLst>
            <c:ext xmlns:c16="http://schemas.microsoft.com/office/drawing/2014/chart" uri="{C3380CC4-5D6E-409C-BE32-E72D297353CC}">
              <c16:uniqueId val="{00000008-CDE5-4FAE-AAA2-E9C12A4070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141</c:v>
                </c:pt>
                <c:pt idx="3">
                  <c:v>113</c:v>
                </c:pt>
                <c:pt idx="6">
                  <c:v>86</c:v>
                </c:pt>
                <c:pt idx="9">
                  <c:v>61</c:v>
                </c:pt>
                <c:pt idx="12">
                  <c:v>43</c:v>
                </c:pt>
              </c:numCache>
            </c:numRef>
          </c:val>
          <c:extLst>
            <c:ext xmlns:c16="http://schemas.microsoft.com/office/drawing/2014/chart" uri="{C3380CC4-5D6E-409C-BE32-E72D297353CC}">
              <c16:uniqueId val="{00000009-CDE5-4FAE-AAA2-E9C12A4070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12964</c:v>
                </c:pt>
                <c:pt idx="3">
                  <c:v>12160</c:v>
                </c:pt>
                <c:pt idx="6">
                  <c:v>11360</c:v>
                </c:pt>
                <c:pt idx="9">
                  <c:v>10572</c:v>
                </c:pt>
                <c:pt idx="12">
                  <c:v>10175</c:v>
                </c:pt>
              </c:numCache>
            </c:numRef>
          </c:val>
          <c:extLst>
            <c:ext xmlns:c16="http://schemas.microsoft.com/office/drawing/2014/chart" uri="{C3380CC4-5D6E-409C-BE32-E72D297353CC}">
              <c16:uniqueId val="{0000000A-CDE5-4FAE-AAA2-E9C12A40702B}"/>
            </c:ext>
          </c:extLst>
        </c:ser>
        <c:dLbls>
          <c:showLegendKey val="0"/>
          <c:showVal val="0"/>
          <c:showCatName val="0"/>
          <c:showSerName val="0"/>
          <c:showPercent val="0"/>
          <c:showBubbleSize val="0"/>
        </c:dLbls>
        <c:gapWidth val="100"/>
        <c:overlap val="100"/>
        <c:axId val="128638336"/>
        <c:axId val="12864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9989</c:v>
                </c:pt>
                <c:pt idx="2">
                  <c:v>#N/A</c:v>
                </c:pt>
                <c:pt idx="3">
                  <c:v>#N/A</c:v>
                </c:pt>
                <c:pt idx="4">
                  <c:v>9224</c:v>
                </c:pt>
                <c:pt idx="5">
                  <c:v>#N/A</c:v>
                </c:pt>
                <c:pt idx="6">
                  <c:v>#N/A</c:v>
                </c:pt>
                <c:pt idx="7">
                  <c:v>8762</c:v>
                </c:pt>
                <c:pt idx="8">
                  <c:v>#N/A</c:v>
                </c:pt>
                <c:pt idx="9">
                  <c:v>#N/A</c:v>
                </c:pt>
                <c:pt idx="10">
                  <c:v>7522</c:v>
                </c:pt>
                <c:pt idx="11">
                  <c:v>#N/A</c:v>
                </c:pt>
                <c:pt idx="12">
                  <c:v>#N/A</c:v>
                </c:pt>
                <c:pt idx="13">
                  <c:v>7206</c:v>
                </c:pt>
                <c:pt idx="14">
                  <c:v>#N/A</c:v>
                </c:pt>
              </c:numCache>
            </c:numRef>
          </c:val>
          <c:smooth val="0"/>
          <c:extLst>
            <c:ext xmlns:c16="http://schemas.microsoft.com/office/drawing/2014/chart" uri="{C3380CC4-5D6E-409C-BE32-E72D297353CC}">
              <c16:uniqueId val="{0000000B-CDE5-4FAE-AAA2-E9C12A40702B}"/>
            </c:ext>
          </c:extLst>
        </c:ser>
        <c:dLbls>
          <c:showLegendKey val="0"/>
          <c:showVal val="0"/>
          <c:showCatName val="0"/>
          <c:showSerName val="0"/>
          <c:showPercent val="0"/>
          <c:showBubbleSize val="0"/>
        </c:dLbls>
        <c:marker val="1"/>
        <c:smooth val="0"/>
        <c:axId val="128638336"/>
        <c:axId val="128644608"/>
      </c:lineChart>
      <c:catAx>
        <c:axId val="1286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44608"/>
        <c:crosses val="autoZero"/>
        <c:auto val="1"/>
        <c:lblAlgn val="ctr"/>
        <c:lblOffset val="100"/>
        <c:tickLblSkip val="1"/>
        <c:tickMarkSkip val="1"/>
        <c:noMultiLvlLbl val="0"/>
      </c:catAx>
      <c:valAx>
        <c:axId val="1286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1015</c:v>
                </c:pt>
                <c:pt idx="1">
                  <c:v>1015</c:v>
                </c:pt>
                <c:pt idx="2">
                  <c:v>1015</c:v>
                </c:pt>
              </c:numCache>
            </c:numRef>
          </c:val>
          <c:extLst>
            <c:ext xmlns:c16="http://schemas.microsoft.com/office/drawing/2014/chart" uri="{C3380CC4-5D6E-409C-BE32-E72D297353CC}">
              <c16:uniqueId val="{00000000-59E1-47D6-AB38-55B22801C3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443</c:v>
                </c:pt>
                <c:pt idx="1">
                  <c:v>473</c:v>
                </c:pt>
                <c:pt idx="2">
                  <c:v>393</c:v>
                </c:pt>
              </c:numCache>
            </c:numRef>
          </c:val>
          <c:extLst>
            <c:ext xmlns:c16="http://schemas.microsoft.com/office/drawing/2014/chart" uri="{C3380CC4-5D6E-409C-BE32-E72D297353CC}">
              <c16:uniqueId val="{00000001-59E1-47D6-AB38-55B22801C3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2029</c:v>
                </c:pt>
                <c:pt idx="1">
                  <c:v>2158</c:v>
                </c:pt>
                <c:pt idx="2">
                  <c:v>2162</c:v>
                </c:pt>
              </c:numCache>
            </c:numRef>
          </c:val>
          <c:extLst>
            <c:ext xmlns:c16="http://schemas.microsoft.com/office/drawing/2014/chart" uri="{C3380CC4-5D6E-409C-BE32-E72D297353CC}">
              <c16:uniqueId val="{00000002-59E1-47D6-AB38-55B22801C307}"/>
            </c:ext>
          </c:extLst>
        </c:ser>
        <c:dLbls>
          <c:showLegendKey val="0"/>
          <c:showVal val="0"/>
          <c:showCatName val="0"/>
          <c:showSerName val="0"/>
          <c:showPercent val="0"/>
          <c:showBubbleSize val="0"/>
        </c:dLbls>
        <c:gapWidth val="120"/>
        <c:overlap val="100"/>
        <c:axId val="128783104"/>
        <c:axId val="128784640"/>
      </c:barChart>
      <c:catAx>
        <c:axId val="1287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784640"/>
        <c:crosses val="autoZero"/>
        <c:auto val="1"/>
        <c:lblAlgn val="ctr"/>
        <c:lblOffset val="100"/>
        <c:tickLblSkip val="1"/>
        <c:tickMarkSkip val="1"/>
        <c:noMultiLvlLbl val="0"/>
      </c:catAx>
      <c:valAx>
        <c:axId val="128784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78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{C7BBE7AD-C3A2-422A-81DE-94208DE08B2C}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A1-47FE-9288-B11452B61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{9ABA242F-1EE6-4CA9-842E-1D492BE2EBED}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A1-47FE-9288-B11452B61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{87FBF6BB-8F68-4F4B-B15A-B45046CAC69F}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A1-47FE-9288-B11452B61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{2F0809EE-F3E8-4D1F-9D6F-90F7BD164C57}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A1-47FE-9288-B11452B61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{807F9E3E-4E80-4BF4-899C-06DF9CC768B2}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A1-47FE-9288-B11452B613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{E09F7AEF-643D-4B90-9A74-BE6FADF64824}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A1-47FE-9288-B11452B613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{9AEBA976-B885-43CC-A370-6791A2630365}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A1-47FE-9288-B11452B613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{F9530117-B7F5-49E2-B58A-908E8E126D4A}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A1-47FE-9288-B11452B613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{7ACC525D-E480-43D8-8068-854B865ED60E}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A1-47FE-9288-B11452B61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81</c:v>
                </c:pt>
                <c:pt idx="32">
                  <c:v>69.099999999999994</c:v>
                </c:pt>
              </c:numCache>
            </c:numRef>
          </c:xVal>
          <c:yVal>
            <c:numRef>
              <c:f>公会計指標分析・財政指標組合せ分析表!$BP$51:$DC$51</c:f>
              <c:numCache>
                <c:formatCode>#,##0.0;"▲ "#,##0.0</c:formatCode>
                <c:ptCount val="40"/>
                <c:pt idx="0">
                  <c:v>165.4</c:v>
                </c:pt>
                <c:pt idx="8">
                  <c:v>154.4</c:v>
                </c:pt>
                <c:pt idx="16">
                  <c:v>145.19999999999999</c:v>
                </c:pt>
                <c:pt idx="32">
                  <c:v>120.5</c:v>
                </c:pt>
              </c:numCache>
            </c:numRef>
          </c:yVal>
          <c:smooth val="0"/>
          <c:extLst>
            <c:ext xmlns:c16="http://schemas.microsoft.com/office/drawing/2014/chart" uri="{C3380CC4-5D6E-409C-BE32-E72D297353CC}">
              <c16:uniqueId val="{00000009-4AA1-47FE-9288-B11452B613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{0143AB9B-E88E-4628-9077-399854F7E9CB}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A1-47FE-9288-B11452B613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{8C751731-001B-4ADE-B0F7-A13562F818B4}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A1-47FE-9288-B11452B61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{F4137FB8-006C-4BA3-956D-30530019A3CA}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A1-47FE-9288-B11452B61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{0193DEA5-D6EA-451F-9FF6-F8ED120A8454}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A1-47FE-9288-B11452B61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{F884A63D-1422-4035-8C0A-37B39B412E2B}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A1-47FE-9288-B11452B613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{8F100E72-B380-4FD6-A534-52E2678344A5}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A1-47FE-9288-B11452B613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{39265D1B-CF4A-4E8D-9B3D-937EF2AA3662}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A1-47FE-9288-B11452B613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{B7F2E230-DDFB-4E06-9726-C7991C8C2665}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A1-47FE-9288-B11452B613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{72CC774D-CB5C-48AA-9748-E0476CB4F498}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A1-47FE-9288-B11452B61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32">
                  <c:v>60.7</c:v>
                </c:pt>
              </c:numCache>
            </c:numRef>
          </c:xVal>
          <c:yVal>
            <c:numRef>
              <c:f>公会計指標分析・財政指標組合せ分析表!$BP$55:$DC$55</c:f>
              <c:numCache>
                <c:formatCode>#,##0.0;"▲ "#,##0.0</c:formatCode>
                <c:ptCount val="40"/>
                <c:pt idx="0">
                  <c:v>13</c:v>
                </c:pt>
                <c:pt idx="8">
                  <c:v>21</c:v>
                </c:pt>
                <c:pt idx="16">
                  <c:v>20.2</c:v>
                </c:pt>
                <c:pt idx="32">
                  <c:v>20.3</c:v>
                </c:pt>
              </c:numCache>
            </c:numRef>
          </c:yVal>
          <c:smooth val="0"/>
          <c:extLst>
            <c:ext xmlns:c16="http://schemas.microsoft.com/office/drawing/2014/chart" uri="{C3380CC4-5D6E-409C-BE32-E72D297353CC}">
              <c16:uniqueId val="{00000013-4AA1-47FE-9288-B11452B613EB}"/>
            </c:ext>
          </c:extLst>
        </c:ser>
        <c:dLbls>
          <c:showLegendKey val="0"/>
          <c:showVal val="1"/>
          <c:showCatName val="0"/>
          <c:showSerName val="0"/>
          <c:showPercent val="0"/>
          <c:showBubbleSize val="0"/>
        </c:dLbls>
        <c:axId val="46179840"/>
        <c:axId val="46181760"/>
      </c:scatterChart>
      <c:valAx>
        <c:axId val="46179840"/>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{4C7E0141-439F-4326-927A-47C720728A3C}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28C-4B4B-9186-36227089DA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{4C249A57-160F-432E-80FD-CE6202CF0C10}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C-4B4B-9186-36227089DA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{34FAB7FF-B145-4012-ACCD-E06310395CA6}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C-4B4B-9186-36227089DA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{122DF234-F7D6-4205-A1C5-97B20B8A2754}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C-4B4B-9186-36227089DA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{3AF9E2B8-EEF1-4444-8BFE-BD09ABA0F850}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C-4B4B-9186-36227089DA2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{A4C5B209-B877-4005-9928-5DE0B85BF457}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28C-4B4B-9186-36227089DA2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{7068727C-F7C6-4DCE-AAC0-5CB19D4AD20B}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28C-4B4B-9186-36227089DA2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{E9196B80-F7A3-42EF-8F82-5F29223C5713}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28C-4B4B-9186-36227089DA2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{3C4616F0-EE2D-47FF-8528-9A8C19D202A0}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28C-4B4B-9186-36227089DA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14.9</c:v>
                </c:pt>
                <c:pt idx="16">
                  <c:v>14.4</c:v>
                </c:pt>
                <c:pt idx="24">
                  <c:v>13.7</c:v>
                </c:pt>
                <c:pt idx="32">
                  <c:v>12.4</c:v>
                </c:pt>
              </c:numCache>
            </c:numRef>
          </c:xVal>
          <c:yVal>
            <c:numRef>
              <c:f>公会計指標分析・財政指標組合せ分析表!$BP$73:$DC$73</c:f>
              <c:numCache>
                <c:formatCode>#,##0.0;"▲ "#,##0.0</c:formatCode>
                <c:ptCount val="40"/>
                <c:pt idx="0">
                  <c:v>165.4</c:v>
                </c:pt>
                <c:pt idx="8">
                  <c:v>154.4</c:v>
                </c:pt>
                <c:pt idx="16">
                  <c:v>145.19999999999999</c:v>
                </c:pt>
                <c:pt idx="24">
                  <c:v>124.3</c:v>
                </c:pt>
                <c:pt idx="32">
                  <c:v>120.5</c:v>
                </c:pt>
              </c:numCache>
            </c:numRef>
          </c:yVal>
          <c:smooth val="0"/>
          <c:extLst>
            <c:ext xmlns:c16="http://schemas.microsoft.com/office/drawing/2014/chart" uri="{C3380CC4-5D6E-409C-BE32-E72D297353CC}">
              <c16:uniqueId val="{00000009-228C-4B4B-9186-36227089DA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3.727086725387294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{4D4A99DB-A6A2-4275-AB96-B1387566D9AE}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28C-4B4B-9186-36227089DA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{E7E0F2D3-902F-4DFC-A32F-4E78A12662E0}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C-4B4B-9186-36227089DA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{6AE52A2A-190E-45DA-9FD7-DDB1D1E1E46B}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C-4B4B-9186-36227089DA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{4A6B13B0-720D-461B-8737-781D798F58A8}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C-4B4B-9186-36227089DA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{B70308D4-22BF-4A4A-8092-739D0807D8D8}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C-4B4B-9186-36227089DA2F}"/>
                </c:ext>
              </c:extLst>
            </c:dLbl>
            <c:dLbl>
              <c:idx val="8"/>
              <c:layout>
                <c:manualLayout>
                  <c:x val="-1.8235628084249993E-2"/>
                  <c:y val="-2.60542281117906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{988E2CB0-4A99-405D-9DBB-D15AF75486CC}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28C-4B4B-9186-36227089DA2F}"/>
                </c:ext>
              </c:extLst>
            </c:dLbl>
            <c:dLbl>
              <c:idx val="16"/>
              <c:layout>
                <c:manualLayout>
                  <c:x val="-3.1697991619110633E-2"/>
                  <c:y val="-0.11301952795623291"/>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{382E5AAE-EC4E-4F57-9B16-6137ABAF3D1F}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28C-4B4B-9186-36227089DA2F}"/>
                </c:ext>
              </c:extLst>
            </c:dLbl>
            <c:dLbl>
              <c:idx val="24"/>
              <c:layout>
                <c:manualLayout>
                  <c:x val="-3.1697991619110633E-2"/>
                  <c:y val="-9.068557106719811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{A042A700-E031-424B-B81B-C10153E16C8F}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28C-4B4B-9186-36227089DA2F}"/>
                </c:ext>
              </c:extLst>
            </c:dLbl>
            <c:dLbl>
              <c:idx val="32"/>
              <c:layout>
                <c:manualLayout>
                  <c:x val="-3.1570342725075584E-2"/>
                  <c:y val="-4.505286980609046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{955D8513-9DA3-405C-9E59-5C4CF98B83DE}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28C-4B4B-9186-36227089DA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28C-4B4B-9186-36227089DA2F}"/>
            </c:ext>
          </c:extLst>
        </c:ser>
        <c:dLbls>
          <c:showLegendKey val="0"/>
          <c:showVal val="1"/>
          <c:showCatName val="0"/>
          <c:showSerName val="0"/>
          <c:showPercent val="0"/>
          <c:showBubbleSize val="0"/>
        </c:dLbls>
        <c:axId val="84219776"/>
        <c:axId val="84234240"/>
      </c:scatterChart>
      <c:valAx>
        <c:axId val="84219776"/>
        <c:scaling>
          <c:orientation val="minMax"/>
          <c:max val="15.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町内主要法人の業績悪化等により法人税割（市町村民税）が減少したものの、企業誘致等により固定資産税（土地・建物・償却資産）が増加したことなどにより、地方税全体では前年度比＋</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百万円となった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。基準財政収入額全体では前年度比＋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百万円となり、基準財政需要額では前年度比▲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百万円であることから、令和元年度の財政力指数は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という結果となった。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今後、企業誘致や町税の徴収率向上に向けた取り組みを強化し、自主財源の確保に努め、財政基盤の強化を図っていく。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歳入については、地方税が増加したものの、普通交付税や臨時財政対策債が減少し、経常一般財源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臨時財政対策債含む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百万円となった。一方、歳出についても、物件費や扶助費が増加しているものの、人件費や公債費が減少し、経常経費充当一般財源は前年度比▲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百万円となった。以上より、経常収支比率は前年度と同様の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61</xdr:row>
      <xdr:rowOff>155575</xdr:rowOff>
    </xdr:to>
    <xdr:cxnSp macro="">
      <xdr:nvCxnSpPr>
        <xdr:cNvPr id="128" name="直線コネクタ 127"/>
        <xdr:cNvCxnSpPr/>
      </xdr:nvCxnSpPr>
      <xdr:spPr>
        <a:xfrm>
          <a:off x="4114800" y="1061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86678</xdr:rowOff>
    </xdr:to>
    <xdr:cxnSp macro="">
      <xdr:nvCxnSpPr>
        <xdr:cNvPr id="131" name="直線コネクタ 130"/>
        <xdr:cNvCxnSpPr/>
      </xdr:nvCxnSpPr>
      <xdr:spPr>
        <a:xfrm flipV="1">
          <a:off x="3225800" y="1061402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63</xdr:row>
      <xdr:rowOff>90170</xdr:rowOff>
    </xdr:to>
    <xdr:cxnSp macro="">
      <xdr:nvCxnSpPr>
        <xdr:cNvPr id="134" name="直線コネクタ 133"/>
        <xdr:cNvCxnSpPr/>
      </xdr:nvCxnSpPr>
      <xdr:spPr>
        <a:xfrm flipV="1">
          <a:off x="2336800" y="10716578"/>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62547</xdr:rowOff>
    </xdr:from>
    <xdr:to>
      <xdr:col>11</xdr:col>
      <xdr:colOff>31750</xdr:colOff>
      <xdr:row>63</xdr:row>
      <xdr:rowOff>90170</xdr:rowOff>
    </xdr:to>
    <xdr:cxnSp macro="">
      <xdr:nvCxnSpPr>
        <xdr:cNvPr id="137" name="直線コネクタ 136"/>
        <xdr:cNvCxnSpPr/>
      </xdr:nvCxnSpPr>
      <xdr:spPr>
        <a:xfrm>
          <a:off x="1447800" y="10692447"/>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7" name="楕円 146"/>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8"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0" name="テキスト ボックス 149"/>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4" name="テキスト ボックス 153"/>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5" name="楕円 154"/>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56" name="テキスト ボックス 155"/>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人件費については職員数の減などに伴い、前年度比▲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百万円となったが、物件費については、学校ＩＣＴパソコン端末購入などにより</a:t>
          </a:r>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百万円となった。また、当町は行政区域面積が広く、保育所・小学校などの施設数が多いといったいわゆるスケールデメリットが働いていることなどから類似団体平均に比べ高くなっている。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今後も、引き続き適正な定員管理による人件費の抑制を図り、併せて指定管理者制度の導入をはじめとした行財政改革を一層推進し、コストの低減に努めていく。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30308</xdr:rowOff>
    </xdr:from>
    <xdr:to>
      <xdr:col>23</xdr:col>
      <xdr:colOff>133350</xdr:colOff>
      <xdr:row>84</xdr:row>
      <xdr:rowOff>75133</xdr:rowOff>
    </xdr:to>
    <xdr:cxnSp macro="">
      <xdr:nvCxnSpPr>
        <xdr:cNvPr id="191" name="直線コネクタ 190"/>
        <xdr:cNvCxnSpPr/>
      </xdr:nvCxnSpPr>
      <xdr:spPr>
        <a:xfrm>
          <a:off x="4114800" y="14432108"/>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30308</xdr:rowOff>
    </xdr:from>
    <xdr:to>
      <xdr:col>19</xdr:col>
      <xdr:colOff>133350</xdr:colOff>
      <xdr:row>84</xdr:row>
      <xdr:rowOff>56570</xdr:rowOff>
    </xdr:to>
    <xdr:cxnSp macro="">
      <xdr:nvCxnSpPr>
        <xdr:cNvPr id="194" name="直線コネクタ 193"/>
        <xdr:cNvCxnSpPr/>
      </xdr:nvCxnSpPr>
      <xdr:spPr>
        <a:xfrm flipV="1">
          <a:off x="3225800" y="14432108"/>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17374</xdr:rowOff>
    </xdr:from>
    <xdr:to>
      <xdr:col>15</xdr:col>
      <xdr:colOff>82550</xdr:colOff>
      <xdr:row>84</xdr:row>
      <xdr:rowOff>56570</xdr:rowOff>
    </xdr:to>
    <xdr:cxnSp macro="">
      <xdr:nvCxnSpPr>
        <xdr:cNvPr id="197" name="直線コネクタ 196"/>
        <xdr:cNvCxnSpPr/>
      </xdr:nvCxnSpPr>
      <xdr:spPr>
        <a:xfrm>
          <a:off x="2336800" y="14419174"/>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11069</xdr:rowOff>
    </xdr:from>
    <xdr:to>
      <xdr:col>11</xdr:col>
      <xdr:colOff>31750</xdr:colOff>
      <xdr:row>84</xdr:row>
      <xdr:rowOff>17374</xdr:rowOff>
    </xdr:to>
    <xdr:cxnSp macro="">
      <xdr:nvCxnSpPr>
        <xdr:cNvPr id="200" name="直線コネクタ 199"/>
        <xdr:cNvCxnSpPr/>
      </xdr:nvCxnSpPr>
      <xdr:spPr>
        <a:xfrm>
          <a:off x="1447800" y="1441286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24333</xdr:rowOff>
    </xdr:from>
    <xdr:to>
      <xdr:col>23</xdr:col>
      <xdr:colOff>184150</xdr:colOff>
      <xdr:row>84</xdr:row>
      <xdr:rowOff>125933</xdr:rowOff>
    </xdr:to>
    <xdr:sp macro="" textlink="">
      <xdr:nvSpPr>
        <xdr:cNvPr id="210" name="楕円 209"/>
        <xdr:cNvSpPr/>
      </xdr:nvSpPr>
      <xdr:spPr>
        <a:xfrm>
          <a:off x="4902200" y="144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167860</xdr:rowOff>
    </xdr:from>
    <xdr:ext cx="762000" cy="259045"/>
    <xdr:sp macro="" textlink="">
      <xdr:nvSpPr>
        <xdr:cNvPr id="211" name="人件費・物件費等の状況該当値テキスト"/>
        <xdr:cNvSpPr txBox="1"/>
      </xdr:nvSpPr>
      <xdr:spPr>
        <a:xfrm>
          <a:off x="5041900" y="1439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150958</xdr:rowOff>
    </xdr:from>
    <xdr:to>
      <xdr:col>19</xdr:col>
      <xdr:colOff>184150</xdr:colOff>
      <xdr:row>84</xdr:row>
      <xdr:rowOff>81108</xdr:rowOff>
    </xdr:to>
    <xdr:sp macro="" textlink="">
      <xdr:nvSpPr>
        <xdr:cNvPr id="212" name="楕円 211"/>
        <xdr:cNvSpPr/>
      </xdr:nvSpPr>
      <xdr:spPr>
        <a:xfrm>
          <a:off x="4064000" y="143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65885</xdr:rowOff>
    </xdr:from>
    <xdr:ext cx="736600" cy="259045"/>
    <xdr:sp macro="" textlink="">
      <xdr:nvSpPr>
        <xdr:cNvPr id="213" name="テキスト ボックス 212"/>
        <xdr:cNvSpPr txBox="1"/>
      </xdr:nvSpPr>
      <xdr:spPr>
        <a:xfrm>
          <a:off x="3733800" y="1446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5770</xdr:rowOff>
    </xdr:from>
    <xdr:to>
      <xdr:col>15</xdr:col>
      <xdr:colOff>133350</xdr:colOff>
      <xdr:row>84</xdr:row>
      <xdr:rowOff>107370</xdr:rowOff>
    </xdr:to>
    <xdr:sp macro="" textlink="">
      <xdr:nvSpPr>
        <xdr:cNvPr id="214" name="楕円 213"/>
        <xdr:cNvSpPr/>
      </xdr:nvSpPr>
      <xdr:spPr>
        <a:xfrm>
          <a:off x="3175000" y="144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92147</xdr:rowOff>
    </xdr:from>
    <xdr:ext cx="762000" cy="259045"/>
    <xdr:sp macro="" textlink="">
      <xdr:nvSpPr>
        <xdr:cNvPr id="215" name="テキスト ボックス 214"/>
        <xdr:cNvSpPr txBox="1"/>
      </xdr:nvSpPr>
      <xdr:spPr>
        <a:xfrm>
          <a:off x="2844800" y="1449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138024</xdr:rowOff>
    </xdr:from>
    <xdr:to>
      <xdr:col>11</xdr:col>
      <xdr:colOff>82550</xdr:colOff>
      <xdr:row>84</xdr:row>
      <xdr:rowOff>68174</xdr:rowOff>
    </xdr:to>
    <xdr:sp macro="" textlink="">
      <xdr:nvSpPr>
        <xdr:cNvPr id="216" name="楕円 215"/>
        <xdr:cNvSpPr/>
      </xdr:nvSpPr>
      <xdr:spPr>
        <a:xfrm>
          <a:off x="2286000" y="143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52951</xdr:rowOff>
    </xdr:from>
    <xdr:ext cx="762000" cy="259045"/>
    <xdr:sp macro="" textlink="">
      <xdr:nvSpPr>
        <xdr:cNvPr id="217" name="テキスト ボックス 216"/>
        <xdr:cNvSpPr txBox="1"/>
      </xdr:nvSpPr>
      <xdr:spPr>
        <a:xfrm>
          <a:off x="1955800" y="144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131719</xdr:rowOff>
    </xdr:from>
    <xdr:to>
      <xdr:col>7</xdr:col>
      <xdr:colOff>31750</xdr:colOff>
      <xdr:row>84</xdr:row>
      <xdr:rowOff>61869</xdr:rowOff>
    </xdr:to>
    <xdr:sp macro="" textlink="">
      <xdr:nvSpPr>
        <xdr:cNvPr id="218" name="楕円 217"/>
        <xdr:cNvSpPr/>
      </xdr:nvSpPr>
      <xdr:spPr>
        <a:xfrm>
          <a:off x="1397000" y="143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46646</xdr:rowOff>
    </xdr:from>
    <xdr:ext cx="762000" cy="259045"/>
    <xdr:sp macro="" textlink="">
      <xdr:nvSpPr>
        <xdr:cNvPr id="219" name="テキスト ボックス 218"/>
        <xdr:cNvSpPr txBox="1"/>
      </xdr:nvSpPr>
      <xdr:spPr>
        <a:xfrm>
          <a:off x="1066800" y="144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定員適性化計画に基づく定員管理を平成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5" name="直線コネクタ 254"/>
        <xdr:cNvCxnSpPr/>
      </xdr:nvCxnSpPr>
      <xdr:spPr>
        <a:xfrm>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58" name="直線コネクタ 257"/>
        <xdr:cNvCxnSpPr/>
      </xdr:nvCxnSpPr>
      <xdr:spPr>
        <a:xfrm flipV="1">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1" name="直線コネクタ 260"/>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4" name="直線コネクタ 263"/>
        <xdr:cNvCxnSpPr/>
      </xdr:nvCxnSpPr>
      <xdr:spPr>
        <a:xfrm>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39279</xdr:rowOff>
    </xdr:from>
    <xdr:to>
      <xdr:col>81</xdr:col>
      <xdr:colOff>44450</xdr:colOff>
      <xdr:row>62</xdr:row>
      <xdr:rowOff>42726</xdr:rowOff>
    </xdr:to>
    <xdr:cxnSp macro="">
      <xdr:nvCxnSpPr>
        <xdr:cNvPr id="320" name="直線コネクタ 319"/>
        <xdr:cNvCxnSpPr/>
      </xdr:nvCxnSpPr>
      <xdr:spPr>
        <a:xfrm flipV="1">
          <a:off x="16179800" y="1066917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42726</xdr:rowOff>
    </xdr:from>
    <xdr:to>
      <xdr:col>77</xdr:col>
      <xdr:colOff>44450</xdr:colOff>
      <xdr:row>62</xdr:row>
      <xdr:rowOff>85816</xdr:rowOff>
    </xdr:to>
    <xdr:cxnSp macro="">
      <xdr:nvCxnSpPr>
        <xdr:cNvPr id="323" name="直線コネクタ 322"/>
        <xdr:cNvCxnSpPr/>
      </xdr:nvCxnSpPr>
      <xdr:spPr>
        <a:xfrm flipV="1">
          <a:off x="15290800" y="1067262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66856</xdr:rowOff>
    </xdr:from>
    <xdr:to>
      <xdr:col>72</xdr:col>
      <xdr:colOff>203200</xdr:colOff>
      <xdr:row>62</xdr:row>
      <xdr:rowOff>85816</xdr:rowOff>
    </xdr:to>
    <xdr:cxnSp macro="">
      <xdr:nvCxnSpPr>
        <xdr:cNvPr id="326" name="直線コネクタ 325"/>
        <xdr:cNvCxnSpPr/>
      </xdr:nvCxnSpPr>
      <xdr:spPr>
        <a:xfrm>
          <a:off x="14401800" y="1069675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66856</xdr:rowOff>
    </xdr:from>
    <xdr:to>
      <xdr:col>68</xdr:col>
      <xdr:colOff>152400</xdr:colOff>
      <xdr:row>62</xdr:row>
      <xdr:rowOff>127181</xdr:rowOff>
    </xdr:to>
    <xdr:cxnSp macro="">
      <xdr:nvCxnSpPr>
        <xdr:cNvPr id="329" name="直線コネクタ 328"/>
        <xdr:cNvCxnSpPr/>
      </xdr:nvCxnSpPr>
      <xdr:spPr>
        <a:xfrm flipV="1">
          <a:off x="13512800" y="106967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159929</xdr:rowOff>
    </xdr:from>
    <xdr:to>
      <xdr:col>81</xdr:col>
      <xdr:colOff>95250</xdr:colOff>
      <xdr:row>62</xdr:row>
      <xdr:rowOff>90079</xdr:rowOff>
    </xdr:to>
    <xdr:sp macro="" textlink="">
      <xdr:nvSpPr>
        <xdr:cNvPr id="339" name="楕円 338"/>
        <xdr:cNvSpPr/>
      </xdr:nvSpPr>
      <xdr:spPr>
        <a:xfrm>
          <a:off x="169672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132006</xdr:rowOff>
    </xdr:from>
    <xdr:ext cx="762000" cy="259045"/>
    <xdr:sp macro="" textlink="">
      <xdr:nvSpPr>
        <xdr:cNvPr id="340" name="定員管理の状況該当値テキスト"/>
        <xdr:cNvSpPr txBox="1"/>
      </xdr:nvSpPr>
      <xdr:spPr>
        <a:xfrm>
          <a:off x="17106900" y="1059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41" name="楕円 340"/>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42" name="テキスト ボックス 341"/>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3" name="楕円 342"/>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4" name="テキスト ボックス 343"/>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16056</xdr:rowOff>
    </xdr:from>
    <xdr:to>
      <xdr:col>68</xdr:col>
      <xdr:colOff>203200</xdr:colOff>
      <xdr:row>62</xdr:row>
      <xdr:rowOff>117656</xdr:rowOff>
    </xdr:to>
    <xdr:sp macro="" textlink="">
      <xdr:nvSpPr>
        <xdr:cNvPr id="345" name="楕円 344"/>
        <xdr:cNvSpPr/>
      </xdr:nvSpPr>
      <xdr:spPr>
        <a:xfrm>
          <a:off x="14351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102433</xdr:rowOff>
    </xdr:from>
    <xdr:ext cx="762000" cy="259045"/>
    <xdr:sp macro="" textlink="">
      <xdr:nvSpPr>
        <xdr:cNvPr id="346" name="テキスト ボックス 345"/>
        <xdr:cNvSpPr txBox="1"/>
      </xdr:nvSpPr>
      <xdr:spPr>
        <a:xfrm>
          <a:off x="14020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7" name="楕円 346"/>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48" name="テキスト ボックス 347"/>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に取り組んだ学校の耐震改修などの大型事業に係る起債償還が順次始まっており、公債費負担比率が悪化していた。しかし、将来負担の平準化を図るため繰上償還を行ったことにより、実質公債費比率は、前年度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今後、人口減少による標準財政規模の縮小や、公共施設等の老朽化対策に伴う地方債借入額の増加などが見込まれ、実質公債費比率の悪化が危惧される。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140970</xdr:rowOff>
    </xdr:to>
    <xdr:cxnSp macro="">
      <xdr:nvCxnSpPr>
        <xdr:cNvPr id="381" name="直線コネクタ 380"/>
        <xdr:cNvCxnSpPr/>
      </xdr:nvCxnSpPr>
      <xdr:spPr>
        <a:xfrm flipV="1">
          <a:off x="16179800" y="75802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45</xdr:row>
      <xdr:rowOff>25823</xdr:rowOff>
    </xdr:to>
    <xdr:cxnSp macro="">
      <xdr:nvCxnSpPr>
        <xdr:cNvPr id="384" name="直線コネクタ 383"/>
        <xdr:cNvCxnSpPr/>
      </xdr:nvCxnSpPr>
      <xdr:spPr>
        <a:xfrm flipV="1">
          <a:off x="15290800" y="768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25823</xdr:rowOff>
    </xdr:from>
    <xdr:to>
      <xdr:col>72</xdr:col>
      <xdr:colOff>203200</xdr:colOff>
      <xdr:row>45</xdr:row>
      <xdr:rowOff>66040</xdr:rowOff>
    </xdr:to>
    <xdr:cxnSp macro="">
      <xdr:nvCxnSpPr>
        <xdr:cNvPr id="387" name="直線コネクタ 386"/>
        <xdr:cNvCxnSpPr/>
      </xdr:nvCxnSpPr>
      <xdr:spPr>
        <a:xfrm flipV="1">
          <a:off x="14401800" y="77410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57996</xdr:rowOff>
    </xdr:from>
    <xdr:to>
      <xdr:col>68</xdr:col>
      <xdr:colOff>152400</xdr:colOff>
      <xdr:row>45</xdr:row>
      <xdr:rowOff>66040</xdr:rowOff>
    </xdr:to>
    <xdr:cxnSp macro="">
      <xdr:nvCxnSpPr>
        <xdr:cNvPr id="390" name="直線コネクタ 389"/>
        <xdr:cNvCxnSpPr/>
      </xdr:nvCxnSpPr>
      <xdr:spPr>
        <a:xfrm>
          <a:off x="13512800" y="77732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0" name="楕円 399"/>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52933</xdr:rowOff>
    </xdr:from>
    <xdr:ext cx="762000" cy="259045"/>
    <xdr:sp macro="" textlink="">
      <xdr:nvSpPr>
        <xdr:cNvPr id="401" name="公債費負担の状況該当値テキスト"/>
        <xdr:cNvSpPr txBox="1"/>
      </xdr:nvSpPr>
      <xdr:spPr>
        <a:xfrm>
          <a:off x="17106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146473</xdr:rowOff>
    </xdr:from>
    <xdr:to>
      <xdr:col>73</xdr:col>
      <xdr:colOff>44450</xdr:colOff>
      <xdr:row>45</xdr:row>
      <xdr:rowOff>76623</xdr:rowOff>
    </xdr:to>
    <xdr:sp macro="" textlink="">
      <xdr:nvSpPr>
        <xdr:cNvPr id="404" name="楕円 403"/>
        <xdr:cNvSpPr/>
      </xdr:nvSpPr>
      <xdr:spPr>
        <a:xfrm>
          <a:off x="15240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61400</xdr:rowOff>
    </xdr:from>
    <xdr:ext cx="762000" cy="259045"/>
    <xdr:sp macro="" textlink="">
      <xdr:nvSpPr>
        <xdr:cNvPr id="405" name="テキスト ボックス 404"/>
        <xdr:cNvSpPr txBox="1"/>
      </xdr:nvSpPr>
      <xdr:spPr>
        <a:xfrm>
          <a:off x="14909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15240</xdr:rowOff>
    </xdr:from>
    <xdr:to>
      <xdr:col>68</xdr:col>
      <xdr:colOff>203200</xdr:colOff>
      <xdr:row>45</xdr:row>
      <xdr:rowOff>116840</xdr:rowOff>
    </xdr:to>
    <xdr:sp macro="" textlink="">
      <xdr:nvSpPr>
        <xdr:cNvPr id="406" name="楕円 405"/>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101617</xdr:rowOff>
    </xdr:from>
    <xdr:ext cx="762000" cy="259045"/>
    <xdr:sp macro="" textlink="">
      <xdr:nvSpPr>
        <xdr:cNvPr id="407" name="テキスト ボックス 406"/>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7196</xdr:rowOff>
    </xdr:from>
    <xdr:to>
      <xdr:col>64</xdr:col>
      <xdr:colOff>152400</xdr:colOff>
      <xdr:row>45</xdr:row>
      <xdr:rowOff>108796</xdr:rowOff>
    </xdr:to>
    <xdr:sp macro="" textlink="">
      <xdr:nvSpPr>
        <xdr:cNvPr id="408" name="楕円 407"/>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93573</xdr:rowOff>
    </xdr:from>
    <xdr:ext cx="762000" cy="259045"/>
    <xdr:sp macro="" textlink="">
      <xdr:nvSpPr>
        <xdr:cNvPr id="409" name="テキスト ボックス 408"/>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地方債の現在高が前年度比▲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百万円、組合負担等見込額が前年度比▲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百万円となったほか、公営企業債等繰入見込額や債務負担行為に基づく支出予定額等が前年度に比べ減額となり、将来負担額は▲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百万円となった。その結果、将来負担比率は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％になり、前年度に比べ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しかし、類似団体の平均と比べ大きく上回る状況であるうえに、今後も下水道事業に係る組合等負担見込額が増加していくことから、地方債の借入については、今以上に事業を厳選し、将来負担額の抑制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99102</xdr:rowOff>
    </xdr:to>
    <xdr:cxnSp macro="">
      <xdr:nvCxnSpPr>
        <xdr:cNvPr id="438" name="直線コネクタ 437"/>
        <xdr:cNvCxnSpPr/>
      </xdr:nvCxnSpPr>
      <xdr:spPr>
        <a:xfrm flipV="1">
          <a:off x="17018000" y="2370667"/>
          <a:ext cx="0" cy="1157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71179</xdr:rowOff>
    </xdr:from>
    <xdr:ext cx="762000" cy="259045"/>
    <xdr:sp macro="" textlink="">
      <xdr:nvSpPr>
        <xdr:cNvPr id="439" name="将来負担の状況最小値テキスト"/>
        <xdr:cNvSpPr txBox="1"/>
      </xdr:nvSpPr>
      <xdr:spPr>
        <a:xfrm>
          <a:off x="17106900" y="350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99102</xdr:rowOff>
    </xdr:from>
    <xdr:to>
      <xdr:col>81</xdr:col>
      <xdr:colOff>133350</xdr:colOff>
      <xdr:row>20</xdr:row>
      <xdr:rowOff>99102</xdr:rowOff>
    </xdr:to>
    <xdr:cxnSp macro="">
      <xdr:nvCxnSpPr>
        <xdr:cNvPr id="440" name="直線コネクタ 439"/>
        <xdr:cNvCxnSpPr/>
      </xdr:nvCxnSpPr>
      <xdr:spPr>
        <a:xfrm>
          <a:off x="16929100" y="352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82338</xdr:rowOff>
    </xdr:from>
    <xdr:to>
      <xdr:col>81</xdr:col>
      <xdr:colOff>44450</xdr:colOff>
      <xdr:row>19</xdr:row>
      <xdr:rowOff>112903</xdr:rowOff>
    </xdr:to>
    <xdr:cxnSp macro="">
      <xdr:nvCxnSpPr>
        <xdr:cNvPr id="443" name="直線コネクタ 442"/>
        <xdr:cNvCxnSpPr/>
      </xdr:nvCxnSpPr>
      <xdr:spPr>
        <a:xfrm flipV="1">
          <a:off x="16179800" y="3339888"/>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82846</xdr:rowOff>
    </xdr:from>
    <xdr:to>
      <xdr:col>81</xdr:col>
      <xdr:colOff>95250</xdr:colOff>
      <xdr:row>15</xdr:row>
      <xdr:rowOff>12996</xdr:rowOff>
    </xdr:to>
    <xdr:sp macro="" textlink="">
      <xdr:nvSpPr>
        <xdr:cNvPr id="445" name="フローチャート: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112903</xdr:rowOff>
    </xdr:from>
    <xdr:to>
      <xdr:col>77</xdr:col>
      <xdr:colOff>44450</xdr:colOff>
      <xdr:row>20</xdr:row>
      <xdr:rowOff>109559</xdr:rowOff>
    </xdr:to>
    <xdr:cxnSp macro="">
      <xdr:nvCxnSpPr>
        <xdr:cNvPr id="446" name="直線コネクタ 445"/>
        <xdr:cNvCxnSpPr/>
      </xdr:nvCxnSpPr>
      <xdr:spPr>
        <a:xfrm flipV="1">
          <a:off x="15290800" y="3370453"/>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66760</xdr:rowOff>
    </xdr:from>
    <xdr:to>
      <xdr:col>77</xdr:col>
      <xdr:colOff>95250</xdr:colOff>
      <xdr:row>14</xdr:row>
      <xdr:rowOff>168360</xdr:rowOff>
    </xdr:to>
    <xdr:sp macro="" textlink="">
      <xdr:nvSpPr>
        <xdr:cNvPr id="447" name="フローチャート: 判断 446"/>
        <xdr:cNvSpPr/>
      </xdr:nvSpPr>
      <xdr:spPr>
        <a:xfrm>
          <a:off x="16129000" y="24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48" name="テキスト ボックス 447"/>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109559</xdr:rowOff>
    </xdr:from>
    <xdr:to>
      <xdr:col>72</xdr:col>
      <xdr:colOff>203200</xdr:colOff>
      <xdr:row>21</xdr:row>
      <xdr:rowOff>12107</xdr:rowOff>
    </xdr:to>
    <xdr:cxnSp macro="">
      <xdr:nvCxnSpPr>
        <xdr:cNvPr id="449" name="直線コネクタ 448"/>
        <xdr:cNvCxnSpPr/>
      </xdr:nvCxnSpPr>
      <xdr:spPr>
        <a:xfrm flipV="1">
          <a:off x="14401800" y="3538559"/>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12107</xdr:rowOff>
    </xdr:from>
    <xdr:to>
      <xdr:col>68</xdr:col>
      <xdr:colOff>152400</xdr:colOff>
      <xdr:row>21</xdr:row>
      <xdr:rowOff>100584</xdr:rowOff>
    </xdr:to>
    <xdr:cxnSp macro="">
      <xdr:nvCxnSpPr>
        <xdr:cNvPr id="452" name="直線コネクタ 451"/>
        <xdr:cNvCxnSpPr/>
      </xdr:nvCxnSpPr>
      <xdr:spPr>
        <a:xfrm flipV="1">
          <a:off x="13512800" y="3612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88477</xdr:rowOff>
    </xdr:from>
    <xdr:to>
      <xdr:col>68</xdr:col>
      <xdr:colOff>203200</xdr:colOff>
      <xdr:row>15</xdr:row>
      <xdr:rowOff>18627</xdr:rowOff>
    </xdr:to>
    <xdr:sp macro="" textlink="">
      <xdr:nvSpPr>
        <xdr:cNvPr id="453" name="フローチャート: 判断 452"/>
        <xdr:cNvSpPr/>
      </xdr:nvSpPr>
      <xdr:spPr>
        <a:xfrm>
          <a:off x="14351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28804</xdr:rowOff>
    </xdr:from>
    <xdr:ext cx="762000" cy="259045"/>
    <xdr:sp macro="" textlink="">
      <xdr:nvSpPr>
        <xdr:cNvPr id="454" name="テキスト ボックス 453"/>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55" name="フローチャート: 判断 454"/>
        <xdr:cNvSpPr/>
      </xdr:nvSpPr>
      <xdr:spPr>
        <a:xfrm>
          <a:off x="13462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56" name="テキスト ボックス 455"/>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31538</xdr:rowOff>
    </xdr:from>
    <xdr:to>
      <xdr:col>81</xdr:col>
      <xdr:colOff>95250</xdr:colOff>
      <xdr:row>19</xdr:row>
      <xdr:rowOff>133138</xdr:rowOff>
    </xdr:to>
    <xdr:sp macro="" textlink="">
      <xdr:nvSpPr>
        <xdr:cNvPr id="462" name="楕円 461"/>
        <xdr:cNvSpPr/>
      </xdr:nvSpPr>
      <xdr:spPr>
        <a:xfrm>
          <a:off x="169672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3615</xdr:rowOff>
    </xdr:from>
    <xdr:ext cx="762000" cy="259045"/>
    <xdr:sp macro="" textlink="">
      <xdr:nvSpPr>
        <xdr:cNvPr id="463" name="将来負担の状況該当値テキスト"/>
        <xdr:cNvSpPr txBox="1"/>
      </xdr:nvSpPr>
      <xdr:spPr>
        <a:xfrm>
          <a:off x="17106900" y="326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62103</xdr:rowOff>
    </xdr:from>
    <xdr:to>
      <xdr:col>77</xdr:col>
      <xdr:colOff>95250</xdr:colOff>
      <xdr:row>19</xdr:row>
      <xdr:rowOff>163703</xdr:rowOff>
    </xdr:to>
    <xdr:sp macro="" textlink="">
      <xdr:nvSpPr>
        <xdr:cNvPr id="464" name="楕円 463"/>
        <xdr:cNvSpPr/>
      </xdr:nvSpPr>
      <xdr:spPr>
        <a:xfrm>
          <a:off x="16129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148480</xdr:rowOff>
    </xdr:from>
    <xdr:ext cx="736600" cy="259045"/>
    <xdr:sp macro="" textlink="">
      <xdr:nvSpPr>
        <xdr:cNvPr id="465" name="テキスト ボックス 464"/>
        <xdr:cNvSpPr txBox="1"/>
      </xdr:nvSpPr>
      <xdr:spPr>
        <a:xfrm>
          <a:off x="15798800" y="34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58759</xdr:rowOff>
    </xdr:from>
    <xdr:to>
      <xdr:col>73</xdr:col>
      <xdr:colOff>44450</xdr:colOff>
      <xdr:row>20</xdr:row>
      <xdr:rowOff>160359</xdr:rowOff>
    </xdr:to>
    <xdr:sp macro="" textlink="">
      <xdr:nvSpPr>
        <xdr:cNvPr id="466" name="楕円 465"/>
        <xdr:cNvSpPr/>
      </xdr:nvSpPr>
      <xdr:spPr>
        <a:xfrm>
          <a:off x="15240000" y="34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145136</xdr:rowOff>
    </xdr:from>
    <xdr:ext cx="762000" cy="259045"/>
    <xdr:sp macro="" textlink="">
      <xdr:nvSpPr>
        <xdr:cNvPr id="467" name="テキスト ボックス 466"/>
        <xdr:cNvSpPr txBox="1"/>
      </xdr:nvSpPr>
      <xdr:spPr>
        <a:xfrm>
          <a:off x="14909800" y="357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132757</xdr:rowOff>
    </xdr:from>
    <xdr:to>
      <xdr:col>68</xdr:col>
      <xdr:colOff>203200</xdr:colOff>
      <xdr:row>21</xdr:row>
      <xdr:rowOff>62907</xdr:rowOff>
    </xdr:to>
    <xdr:sp macro="" textlink="">
      <xdr:nvSpPr>
        <xdr:cNvPr id="468" name="楕円 467"/>
        <xdr:cNvSpPr/>
      </xdr:nvSpPr>
      <xdr:spPr>
        <a:xfrm>
          <a:off x="14351000" y="3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47684</xdr:rowOff>
    </xdr:from>
    <xdr:ext cx="762000" cy="259045"/>
    <xdr:sp macro="" textlink="">
      <xdr:nvSpPr>
        <xdr:cNvPr id="469" name="テキスト ボックス 468"/>
        <xdr:cNvSpPr txBox="1"/>
      </xdr:nvSpPr>
      <xdr:spPr>
        <a:xfrm>
          <a:off x="14020800" y="36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49784</xdr:rowOff>
    </xdr:from>
    <xdr:to>
      <xdr:col>64</xdr:col>
      <xdr:colOff>152400</xdr:colOff>
      <xdr:row>21</xdr:row>
      <xdr:rowOff>151384</xdr:rowOff>
    </xdr:to>
    <xdr:sp macro="" textlink="">
      <xdr:nvSpPr>
        <xdr:cNvPr id="470" name="楕円 469"/>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136161</xdr:rowOff>
    </xdr:from>
    <xdr:ext cx="762000" cy="259045"/>
    <xdr:sp macro="" textlink="">
      <xdr:nvSpPr>
        <xdr:cNvPr id="471" name="テキスト ボックス 470"/>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前については、類似団体の平均に比べやや高い水準で推移していた。これは生活圏が広く、人口に対する保育所・小学校等の施設数が相対的に多いことなどが主な要因となっている。しかし、定員適正化計画による定員管理や指定管理者制度の導入による民間委託といった行財政改革を実施していること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年度をピークに低下傾向である。令和元年度については、職員数の減などに伴い経常経費充当一般財源は前年度比▲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％改善したので、今後も継続して働き方の見直し等による人件費の抑制に努めていく。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122428</xdr:rowOff>
    </xdr:to>
    <xdr:cxnSp macro="">
      <xdr:nvCxnSpPr>
        <xdr:cNvPr id="64" name="直線コネクタ 63"/>
        <xdr:cNvCxnSpPr/>
      </xdr:nvCxnSpPr>
      <xdr:spPr>
        <a:xfrm flipV="1">
          <a:off x="3987800" y="6280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131572</xdr:rowOff>
    </xdr:to>
    <xdr:cxnSp macro="">
      <xdr:nvCxnSpPr>
        <xdr:cNvPr id="67" name="直線コネクタ 66"/>
        <xdr:cNvCxnSpPr/>
      </xdr:nvCxnSpPr>
      <xdr:spPr>
        <a:xfrm flipV="1">
          <a:off x="3098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19558</xdr:rowOff>
    </xdr:to>
    <xdr:cxnSp macro="">
      <xdr:nvCxnSpPr>
        <xdr:cNvPr id="70" name="直線コネクタ 69"/>
        <xdr:cNvCxnSpPr/>
      </xdr:nvCxnSpPr>
      <xdr:spPr>
        <a:xfrm flipV="1">
          <a:off x="2209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24130</xdr:rowOff>
    </xdr:to>
    <xdr:cxnSp macro="">
      <xdr:nvCxnSpPr>
        <xdr:cNvPr id="73" name="直線コネクタ 72"/>
        <xdr:cNvCxnSpPr/>
      </xdr:nvCxnSpPr>
      <xdr:spPr>
        <a:xfrm flipV="1">
          <a:off x="1320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学校ＩＣＴパソコン端末購入やふるさと納税返礼品に係る費用の増などにより、経常経費充当一般財源は前年度比＋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現状は、類似団体と比べ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％下回っているが、今後も人件費抑制の観点から、民間委託を推進することで、上昇すると見込まれる。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43180</xdr:rowOff>
    </xdr:to>
    <xdr:cxnSp macro="">
      <xdr:nvCxnSpPr>
        <xdr:cNvPr id="125" name="直線コネクタ 124"/>
        <xdr:cNvCxnSpPr/>
      </xdr:nvCxnSpPr>
      <xdr:spPr>
        <a:xfrm>
          <a:off x="15671800" y="242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27940</xdr:rowOff>
    </xdr:to>
    <xdr:cxnSp macro="">
      <xdr:nvCxnSpPr>
        <xdr:cNvPr id="128" name="直線コネクタ 127"/>
        <xdr:cNvCxnSpPr/>
      </xdr:nvCxnSpPr>
      <xdr:spPr>
        <a:xfrm>
          <a:off x="14782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20320</xdr:rowOff>
    </xdr:to>
    <xdr:cxnSp macro="">
      <xdr:nvCxnSpPr>
        <xdr:cNvPr id="131" name="直線コネクタ 130"/>
        <xdr:cNvCxnSpPr/>
      </xdr:nvCxnSpPr>
      <xdr:spPr>
        <a:xfrm>
          <a:off x="13893800" y="237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13</xdr:row>
      <xdr:rowOff>146050</xdr:rowOff>
    </xdr:to>
    <xdr:cxnSp macro="">
      <xdr:nvCxnSpPr>
        <xdr:cNvPr id="134" name="直線コネクタ 133"/>
        <xdr:cNvCxnSpPr/>
      </xdr:nvCxnSpPr>
      <xdr:spPr>
        <a:xfrm>
          <a:off x="13004800" y="235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163830</xdr:rowOff>
    </xdr:from>
    <xdr:to>
      <xdr:col>82</xdr:col>
      <xdr:colOff>158750</xdr:colOff>
      <xdr:row>14</xdr:row>
      <xdr:rowOff>93980</xdr:rowOff>
    </xdr:to>
    <xdr:sp macro="" textlink="">
      <xdr:nvSpPr>
        <xdr:cNvPr id="144" name="楕円 143"/>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8907</xdr:rowOff>
    </xdr:from>
    <xdr:ext cx="762000" cy="259045"/>
    <xdr:sp macro="" textlink="">
      <xdr:nvSpPr>
        <xdr:cNvPr id="145" name="物件費該当値テキスト"/>
        <xdr:cNvSpPr txBox="1"/>
      </xdr:nvSpPr>
      <xdr:spPr>
        <a:xfrm>
          <a:off x="165989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0" name="楕円 149"/>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1" name="テキスト ボックス 150"/>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2" name="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児童手当給付事業などで事業費の減があった一方で、制度改正に伴う認定こども園への支出や、対象者の増に伴う自立支援給付事業の支出が大幅に増加したことにより、経常経費充当一般財源は前年度比＋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また、本町においては、全国平均を上回るペースで高齢化が進んでいる（令和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月現在高齢化率：約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％）ことから、今後さらに比率が上昇するものと考えられる。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58965</xdr:rowOff>
    </xdr:to>
    <xdr:cxnSp macro="">
      <xdr:nvCxnSpPr>
        <xdr:cNvPr id="188" name="直線コネクタ 187"/>
        <xdr:cNvCxnSpPr/>
      </xdr:nvCxnSpPr>
      <xdr:spPr>
        <a:xfrm>
          <a:off x="3987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132443</xdr:rowOff>
    </xdr:to>
    <xdr:cxnSp macro="">
      <xdr:nvCxnSpPr>
        <xdr:cNvPr id="191" name="直線コネクタ 190"/>
        <xdr:cNvCxnSpPr/>
      </xdr:nvCxnSpPr>
      <xdr:spPr>
        <a:xfrm>
          <a:off x="3098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94" name="直線コネクタ 193"/>
        <xdr:cNvCxnSpPr/>
      </xdr:nvCxnSpPr>
      <xdr:spPr>
        <a:xfrm flipV="1">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7" name="直線コネクタ 196"/>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国民健康保険事業への繰出金は減少したものの、下水道事業（公共下水道）や介護保険事業への繰出金は増加しており、前年度比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類似団体平均や全国平均と比べ、大きく上回っているため、今後、経費の節減をはじめ、独立採算の原則に立ち返った料金の適正化を図るなど、普通会計への負担軽減に努めていく。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155575</xdr:rowOff>
    </xdr:from>
    <xdr:to>
      <xdr:col>82</xdr:col>
      <xdr:colOff>107950</xdr:colOff>
      <xdr:row>60</xdr:row>
      <xdr:rowOff>165100</xdr:rowOff>
    </xdr:to>
    <xdr:cxnSp macro="">
      <xdr:nvCxnSpPr>
        <xdr:cNvPr id="253" name="直線コネクタ 252"/>
        <xdr:cNvCxnSpPr/>
      </xdr:nvCxnSpPr>
      <xdr:spPr>
        <a:xfrm>
          <a:off x="15671800" y="10442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155575</xdr:rowOff>
    </xdr:from>
    <xdr:to>
      <xdr:col>78</xdr:col>
      <xdr:colOff>69850</xdr:colOff>
      <xdr:row>61</xdr:row>
      <xdr:rowOff>69850</xdr:rowOff>
    </xdr:to>
    <xdr:cxnSp macro="">
      <xdr:nvCxnSpPr>
        <xdr:cNvPr id="256" name="直線コネクタ 255"/>
        <xdr:cNvCxnSpPr/>
      </xdr:nvCxnSpPr>
      <xdr:spPr>
        <a:xfrm flipV="1">
          <a:off x="14782800" y="10442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69850</xdr:rowOff>
    </xdr:to>
    <xdr:cxnSp macro="">
      <xdr:nvCxnSpPr>
        <xdr:cNvPr id="259" name="直線コネクタ 258"/>
        <xdr:cNvCxnSpPr/>
      </xdr:nvCxnSpPr>
      <xdr:spPr>
        <a:xfrm>
          <a:off x="13893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41275</xdr:rowOff>
    </xdr:from>
    <xdr:to>
      <xdr:col>69</xdr:col>
      <xdr:colOff>92075</xdr:colOff>
      <xdr:row>60</xdr:row>
      <xdr:rowOff>165100</xdr:rowOff>
    </xdr:to>
    <xdr:cxnSp macro="">
      <xdr:nvCxnSpPr>
        <xdr:cNvPr id="262" name="直線コネクタ 261"/>
        <xdr:cNvCxnSpPr/>
      </xdr:nvCxnSpPr>
      <xdr:spPr>
        <a:xfrm>
          <a:off x="13004800" y="10328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3"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104775</xdr:rowOff>
    </xdr:from>
    <xdr:to>
      <xdr:col>78</xdr:col>
      <xdr:colOff>120650</xdr:colOff>
      <xdr:row>61</xdr:row>
      <xdr:rowOff>34925</xdr:rowOff>
    </xdr:to>
    <xdr:sp macro="" textlink="">
      <xdr:nvSpPr>
        <xdr:cNvPr id="274" name="楕円 273"/>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19702</xdr:rowOff>
    </xdr:from>
    <xdr:ext cx="736600" cy="259045"/>
    <xdr:sp macro="" textlink="">
      <xdr:nvSpPr>
        <xdr:cNvPr id="275" name="テキスト ボックス 274"/>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6" name="楕円 275"/>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7" name="テキスト ボックス 276"/>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8" name="楕円 277"/>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9" name="テキスト ボックス 278"/>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80" name="楕円 279"/>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81" name="テキスト ボックス 280"/>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一部事務組合に対する補助金の増額等により、経常経費充当一般財源は前年度比＋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90424</xdr:rowOff>
    </xdr:to>
    <xdr:cxnSp macro="">
      <xdr:nvCxnSpPr>
        <xdr:cNvPr id="311" name="直線コネクタ 310"/>
        <xdr:cNvCxnSpPr/>
      </xdr:nvCxnSpPr>
      <xdr:spPr>
        <a:xfrm>
          <a:off x="15671800" y="59014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122428</xdr:rowOff>
    </xdr:to>
    <xdr:cxnSp macro="">
      <xdr:nvCxnSpPr>
        <xdr:cNvPr id="314" name="直線コネクタ 313"/>
        <xdr:cNvCxnSpPr/>
      </xdr:nvCxnSpPr>
      <xdr:spPr>
        <a:xfrm flipV="1">
          <a:off x="14782800" y="5901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163576</xdr:rowOff>
    </xdr:to>
    <xdr:cxnSp macro="">
      <xdr:nvCxnSpPr>
        <xdr:cNvPr id="317" name="直線コネクタ 316"/>
        <xdr:cNvCxnSpPr/>
      </xdr:nvCxnSpPr>
      <xdr:spPr>
        <a:xfrm flipV="1">
          <a:off x="13893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163576</xdr:rowOff>
    </xdr:to>
    <xdr:cxnSp macro="">
      <xdr:nvCxnSpPr>
        <xdr:cNvPr id="320" name="直線コネクタ 319"/>
        <xdr:cNvCxnSpPr/>
      </xdr:nvCxnSpPr>
      <xdr:spPr>
        <a:xfrm>
          <a:off x="13004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30" name="楕円 329"/>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31"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2" name="楕円 331"/>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3" name="テキスト ボックス 332"/>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4" name="楕円 333"/>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5" name="テキスト ボックス 334"/>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過去の高金利地方債の償還が順次終了してきているものの、後年度に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％交付税算入される臨時財政対策債の多額の償還が順次始まっており、臨時財政対策債の償還額は前年度比＋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百万円となった。前年度に繰上償還を行ったことにより、公債費における経常経費充当一般財源は前年度比▲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％改善した。今後、起債の峻別を図り、また、繰上償還を実施することで比率の平準化に努める。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73661</xdr:rowOff>
    </xdr:to>
    <xdr:cxnSp macro="">
      <xdr:nvCxnSpPr>
        <xdr:cNvPr id="372" name="直線コネクタ 371"/>
        <xdr:cNvCxnSpPr/>
      </xdr:nvCxnSpPr>
      <xdr:spPr>
        <a:xfrm flipV="1">
          <a:off x="3987800" y="13347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96520</xdr:rowOff>
    </xdr:to>
    <xdr:cxnSp macro="">
      <xdr:nvCxnSpPr>
        <xdr:cNvPr id="375" name="直線コネクタ 374"/>
        <xdr:cNvCxnSpPr/>
      </xdr:nvCxnSpPr>
      <xdr:spPr>
        <a:xfrm flipV="1">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62230</xdr:rowOff>
    </xdr:to>
    <xdr:cxnSp macro="">
      <xdr:nvCxnSpPr>
        <xdr:cNvPr id="378" name="直線コネクタ 377"/>
        <xdr:cNvCxnSpPr/>
      </xdr:nvCxnSpPr>
      <xdr:spPr>
        <a:xfrm flipV="1">
          <a:off x="2209800" y="1346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1" name="直線コネクタ 380"/>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1" name="楕円 390"/>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2"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3" name="楕円 392"/>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4" name="テキスト ボックス 393"/>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5" name="楕円 394"/>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6" name="テキスト ボックス 395"/>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7" name="楕円 396"/>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8" name="テキスト ボックス 397"/>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9" name="楕円 398"/>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0" name="テキスト ボックス 399"/>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公債費以外の経費に係る経常収支比率は、前年度比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が、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58420</xdr:rowOff>
    </xdr:to>
    <xdr:cxnSp macro="">
      <xdr:nvCxnSpPr>
        <xdr:cNvPr id="431" name="直線コネクタ 430"/>
        <xdr:cNvCxnSpPr/>
      </xdr:nvCxnSpPr>
      <xdr:spPr>
        <a:xfrm>
          <a:off x="15671800" y="130291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62992</xdr:rowOff>
    </xdr:to>
    <xdr:cxnSp macro="">
      <xdr:nvCxnSpPr>
        <xdr:cNvPr id="434" name="直線コネクタ 433"/>
        <xdr:cNvCxnSpPr/>
      </xdr:nvCxnSpPr>
      <xdr:spPr>
        <a:xfrm flipV="1">
          <a:off x="14782800" y="130291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113285</xdr:rowOff>
    </xdr:to>
    <xdr:cxnSp macro="">
      <xdr:nvCxnSpPr>
        <xdr:cNvPr id="437" name="直線コネクタ 436"/>
        <xdr:cNvCxnSpPr/>
      </xdr:nvCxnSpPr>
      <xdr:spPr>
        <a:xfrm flipV="1">
          <a:off x="13893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113285</xdr:rowOff>
    </xdr:to>
    <xdr:cxnSp macro="">
      <xdr:nvCxnSpPr>
        <xdr:cNvPr id="440" name="直線コネクタ 439"/>
        <xdr:cNvCxnSpPr/>
      </xdr:nvCxnSpPr>
      <xdr:spPr>
        <a:xfrm>
          <a:off x="13004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0" name="楕円 44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1"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2" name="楕円 451"/>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3" name="テキスト ボックス 452"/>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6" name="楕円 455"/>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7" name="テキスト ボックス 45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8" name="楕円 457"/>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9" name="テキスト ボックス 45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28990</xdr:rowOff>
    </xdr:from>
    <xdr:to>
      <xdr:col>29</xdr:col>
      <xdr:colOff>127000</xdr:colOff>
      <xdr:row>17</xdr:row>
      <xdr:rowOff>99105</xdr:rowOff>
    </xdr:to>
    <xdr:cxnSp macro="">
      <xdr:nvCxnSpPr>
        <xdr:cNvPr id="52" name="直線コネクタ 51"/>
        <xdr:cNvCxnSpPr/>
      </xdr:nvCxnSpPr>
      <xdr:spPr bwMode="auto">
        <a:xfrm>
          <a:off x="5003800" y="2991265"/>
          <a:ext cx="647700" cy="7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83882</xdr:rowOff>
    </xdr:from>
    <xdr:ext cx="762000" cy="259045"/>
    <xdr:sp macro="" textlink="">
      <xdr:nvSpPr>
        <xdr:cNvPr id="53" name="人口1人当たり決算額の推移平均値テキスト130"/>
        <xdr:cNvSpPr txBox="1"/>
      </xdr:nvSpPr>
      <xdr:spPr>
        <a:xfrm>
          <a:off x="5740400" y="304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28990</xdr:rowOff>
    </xdr:from>
    <xdr:to>
      <xdr:col>26</xdr:col>
      <xdr:colOff>50800</xdr:colOff>
      <xdr:row>17</xdr:row>
      <xdr:rowOff>110013</xdr:rowOff>
    </xdr:to>
    <xdr:cxnSp macro="">
      <xdr:nvCxnSpPr>
        <xdr:cNvPr id="55" name="直線コネクタ 54"/>
        <xdr:cNvCxnSpPr/>
      </xdr:nvCxnSpPr>
      <xdr:spPr bwMode="auto">
        <a:xfrm flipV="1">
          <a:off x="4305300" y="2991265"/>
          <a:ext cx="698500" cy="8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92051</xdr:rowOff>
    </xdr:from>
    <xdr:to>
      <xdr:col>22</xdr:col>
      <xdr:colOff>114300</xdr:colOff>
      <xdr:row>17</xdr:row>
      <xdr:rowOff>110013</xdr:rowOff>
    </xdr:to>
    <xdr:cxnSp macro="">
      <xdr:nvCxnSpPr>
        <xdr:cNvPr id="58" name="直線コネクタ 57"/>
        <xdr:cNvCxnSpPr/>
      </xdr:nvCxnSpPr>
      <xdr:spPr bwMode="auto">
        <a:xfrm>
          <a:off x="3606800" y="3054326"/>
          <a:ext cx="6985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59362</xdr:rowOff>
    </xdr:from>
    <xdr:to>
      <xdr:col>18</xdr:col>
      <xdr:colOff>177800</xdr:colOff>
      <xdr:row>17</xdr:row>
      <xdr:rowOff>92051</xdr:rowOff>
    </xdr:to>
    <xdr:cxnSp macro="">
      <xdr:nvCxnSpPr>
        <xdr:cNvPr id="61" name="直線コネクタ 60"/>
        <xdr:cNvCxnSpPr/>
      </xdr:nvCxnSpPr>
      <xdr:spPr bwMode="auto">
        <a:xfrm>
          <a:off x="2908300" y="3021637"/>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48305</xdr:rowOff>
    </xdr:from>
    <xdr:to>
      <xdr:col>29</xdr:col>
      <xdr:colOff>177800</xdr:colOff>
      <xdr:row>17</xdr:row>
      <xdr:rowOff>149905</xdr:rowOff>
    </xdr:to>
    <xdr:sp macro="" textlink="">
      <xdr:nvSpPr>
        <xdr:cNvPr id="71" name="楕円 70"/>
        <xdr:cNvSpPr/>
      </xdr:nvSpPr>
      <xdr:spPr bwMode="auto">
        <a:xfrm>
          <a:off x="5600700" y="301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64832</xdr:rowOff>
    </xdr:from>
    <xdr:ext cx="762000" cy="259045"/>
    <xdr:sp macro="" textlink="">
      <xdr:nvSpPr>
        <xdr:cNvPr id="72" name="人口1人当たり決算額の推移該当値テキスト130"/>
        <xdr:cNvSpPr txBox="1"/>
      </xdr:nvSpPr>
      <xdr:spPr>
        <a:xfrm>
          <a:off x="5740400" y="28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149640</xdr:rowOff>
    </xdr:from>
    <xdr:to>
      <xdr:col>26</xdr:col>
      <xdr:colOff>101600</xdr:colOff>
      <xdr:row>17</xdr:row>
      <xdr:rowOff>79790</xdr:rowOff>
    </xdr:to>
    <xdr:sp macro="" textlink="">
      <xdr:nvSpPr>
        <xdr:cNvPr id="73" name="楕円 72"/>
        <xdr:cNvSpPr/>
      </xdr:nvSpPr>
      <xdr:spPr bwMode="auto">
        <a:xfrm>
          <a:off x="4953000" y="294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89967</xdr:rowOff>
    </xdr:from>
    <xdr:ext cx="736600" cy="259045"/>
    <xdr:sp macro="" textlink="">
      <xdr:nvSpPr>
        <xdr:cNvPr id="74" name="テキスト ボックス 73"/>
        <xdr:cNvSpPr txBox="1"/>
      </xdr:nvSpPr>
      <xdr:spPr>
        <a:xfrm>
          <a:off x="4622800" y="270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59213</xdr:rowOff>
    </xdr:from>
    <xdr:to>
      <xdr:col>22</xdr:col>
      <xdr:colOff>165100</xdr:colOff>
      <xdr:row>17</xdr:row>
      <xdr:rowOff>160813</xdr:rowOff>
    </xdr:to>
    <xdr:sp macro="" textlink="">
      <xdr:nvSpPr>
        <xdr:cNvPr id="75" name="楕円 74"/>
        <xdr:cNvSpPr/>
      </xdr:nvSpPr>
      <xdr:spPr bwMode="auto">
        <a:xfrm>
          <a:off x="4254500" y="30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170990</xdr:rowOff>
    </xdr:from>
    <xdr:ext cx="762000" cy="259045"/>
    <xdr:sp macro="" textlink="">
      <xdr:nvSpPr>
        <xdr:cNvPr id="76" name="テキスト ボックス 75"/>
        <xdr:cNvSpPr txBox="1"/>
      </xdr:nvSpPr>
      <xdr:spPr>
        <a:xfrm>
          <a:off x="3924300" y="27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41251</xdr:rowOff>
    </xdr:from>
    <xdr:to>
      <xdr:col>19</xdr:col>
      <xdr:colOff>38100</xdr:colOff>
      <xdr:row>17</xdr:row>
      <xdr:rowOff>142851</xdr:rowOff>
    </xdr:to>
    <xdr:sp macro="" textlink="">
      <xdr:nvSpPr>
        <xdr:cNvPr id="77" name="楕円 76"/>
        <xdr:cNvSpPr/>
      </xdr:nvSpPr>
      <xdr:spPr bwMode="auto">
        <a:xfrm>
          <a:off x="3556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153028</xdr:rowOff>
    </xdr:from>
    <xdr:ext cx="762000" cy="259045"/>
    <xdr:sp macro="" textlink="">
      <xdr:nvSpPr>
        <xdr:cNvPr id="78" name="テキスト ボックス 77"/>
        <xdr:cNvSpPr txBox="1"/>
      </xdr:nvSpPr>
      <xdr:spPr>
        <a:xfrm>
          <a:off x="32258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8562</xdr:rowOff>
    </xdr:from>
    <xdr:to>
      <xdr:col>15</xdr:col>
      <xdr:colOff>101600</xdr:colOff>
      <xdr:row>17</xdr:row>
      <xdr:rowOff>110162</xdr:rowOff>
    </xdr:to>
    <xdr:sp macro="" textlink="">
      <xdr:nvSpPr>
        <xdr:cNvPr id="79" name="楕円 78"/>
        <xdr:cNvSpPr/>
      </xdr:nvSpPr>
      <xdr:spPr bwMode="auto">
        <a:xfrm>
          <a:off x="2857500" y="297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120339</xdr:rowOff>
    </xdr:from>
    <xdr:ext cx="762000" cy="259045"/>
    <xdr:sp macro="" textlink="">
      <xdr:nvSpPr>
        <xdr:cNvPr id="80" name="テキスト ボックス 79"/>
        <xdr:cNvSpPr txBox="1"/>
      </xdr:nvSpPr>
      <xdr:spPr>
        <a:xfrm>
          <a:off x="2527300" y="273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33176</xdr:rowOff>
    </xdr:from>
    <xdr:to>
      <xdr:col>29</xdr:col>
      <xdr:colOff>127000</xdr:colOff>
      <xdr:row>34</xdr:row>
      <xdr:rowOff>155640</xdr:rowOff>
    </xdr:to>
    <xdr:cxnSp macro="">
      <xdr:nvCxnSpPr>
        <xdr:cNvPr id="115" name="直線コネクタ 114"/>
        <xdr:cNvCxnSpPr/>
      </xdr:nvCxnSpPr>
      <xdr:spPr bwMode="auto">
        <a:xfrm>
          <a:off x="5003800" y="6300626"/>
          <a:ext cx="647700" cy="12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33111</xdr:rowOff>
    </xdr:from>
    <xdr:to>
      <xdr:col>26</xdr:col>
      <xdr:colOff>50800</xdr:colOff>
      <xdr:row>34</xdr:row>
      <xdr:rowOff>33176</xdr:rowOff>
    </xdr:to>
    <xdr:cxnSp macro="">
      <xdr:nvCxnSpPr>
        <xdr:cNvPr id="118" name="直線コネクタ 117"/>
        <xdr:cNvCxnSpPr/>
      </xdr:nvCxnSpPr>
      <xdr:spPr bwMode="auto">
        <a:xfrm>
          <a:off x="4305300" y="6300561"/>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252762</xdr:rowOff>
    </xdr:from>
    <xdr:to>
      <xdr:col>22</xdr:col>
      <xdr:colOff>114300</xdr:colOff>
      <xdr:row>34</xdr:row>
      <xdr:rowOff>33111</xdr:rowOff>
    </xdr:to>
    <xdr:cxnSp macro="">
      <xdr:nvCxnSpPr>
        <xdr:cNvPr id="121" name="直線コネクタ 120"/>
        <xdr:cNvCxnSpPr/>
      </xdr:nvCxnSpPr>
      <xdr:spPr bwMode="auto">
        <a:xfrm>
          <a:off x="3606800" y="6177312"/>
          <a:ext cx="698500" cy="1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252762</xdr:rowOff>
    </xdr:from>
    <xdr:to>
      <xdr:col>18</xdr:col>
      <xdr:colOff>177800</xdr:colOff>
      <xdr:row>33</xdr:row>
      <xdr:rowOff>255179</xdr:rowOff>
    </xdr:to>
    <xdr:cxnSp macro="">
      <xdr:nvCxnSpPr>
        <xdr:cNvPr id="124" name="直線コネクタ 123"/>
        <xdr:cNvCxnSpPr/>
      </xdr:nvCxnSpPr>
      <xdr:spPr bwMode="auto">
        <a:xfrm flipV="1">
          <a:off x="2908300" y="617731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104840</xdr:rowOff>
    </xdr:from>
    <xdr:to>
      <xdr:col>29</xdr:col>
      <xdr:colOff>177800</xdr:colOff>
      <xdr:row>34</xdr:row>
      <xdr:rowOff>206440</xdr:rowOff>
    </xdr:to>
    <xdr:sp macro="" textlink="">
      <xdr:nvSpPr>
        <xdr:cNvPr id="134" name="楕円 133"/>
        <xdr:cNvSpPr/>
      </xdr:nvSpPr>
      <xdr:spPr bwMode="auto">
        <a:xfrm>
          <a:off x="5600700" y="63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292817</xdr:rowOff>
    </xdr:from>
    <xdr:ext cx="762000" cy="259045"/>
    <xdr:sp macro="" textlink="">
      <xdr:nvSpPr>
        <xdr:cNvPr id="135" name="人口1人当たり決算額の推移該当値テキスト445"/>
        <xdr:cNvSpPr txBox="1"/>
      </xdr:nvSpPr>
      <xdr:spPr>
        <a:xfrm>
          <a:off x="5740400" y="621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325276</xdr:rowOff>
    </xdr:from>
    <xdr:to>
      <xdr:col>26</xdr:col>
      <xdr:colOff>101600</xdr:colOff>
      <xdr:row>34</xdr:row>
      <xdr:rowOff>83976</xdr:rowOff>
    </xdr:to>
    <xdr:sp macro="" textlink="">
      <xdr:nvSpPr>
        <xdr:cNvPr id="136" name="楕円 135"/>
        <xdr:cNvSpPr/>
      </xdr:nvSpPr>
      <xdr:spPr bwMode="auto">
        <a:xfrm>
          <a:off x="4953000" y="624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94153</xdr:rowOff>
    </xdr:from>
    <xdr:ext cx="736600" cy="259045"/>
    <xdr:sp macro="" textlink="">
      <xdr:nvSpPr>
        <xdr:cNvPr id="137" name="テキスト ボックス 136"/>
        <xdr:cNvSpPr txBox="1"/>
      </xdr:nvSpPr>
      <xdr:spPr>
        <a:xfrm>
          <a:off x="4622800" y="601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325211</xdr:rowOff>
    </xdr:from>
    <xdr:to>
      <xdr:col>22</xdr:col>
      <xdr:colOff>165100</xdr:colOff>
      <xdr:row>34</xdr:row>
      <xdr:rowOff>83911</xdr:rowOff>
    </xdr:to>
    <xdr:sp macro="" textlink="">
      <xdr:nvSpPr>
        <xdr:cNvPr id="138" name="楕円 137"/>
        <xdr:cNvSpPr/>
      </xdr:nvSpPr>
      <xdr:spPr bwMode="auto">
        <a:xfrm>
          <a:off x="42545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94088</xdr:rowOff>
    </xdr:from>
    <xdr:ext cx="762000" cy="259045"/>
    <xdr:sp macro="" textlink="">
      <xdr:nvSpPr>
        <xdr:cNvPr id="139" name="テキスト ボックス 138"/>
        <xdr:cNvSpPr txBox="1"/>
      </xdr:nvSpPr>
      <xdr:spPr>
        <a:xfrm>
          <a:off x="3924300" y="60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201962</xdr:rowOff>
    </xdr:from>
    <xdr:to>
      <xdr:col>19</xdr:col>
      <xdr:colOff>38100</xdr:colOff>
      <xdr:row>33</xdr:row>
      <xdr:rowOff>303562</xdr:rowOff>
    </xdr:to>
    <xdr:sp macro="" textlink="">
      <xdr:nvSpPr>
        <xdr:cNvPr id="140" name="楕円 139"/>
        <xdr:cNvSpPr/>
      </xdr:nvSpPr>
      <xdr:spPr bwMode="auto">
        <a:xfrm>
          <a:off x="35560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142289</xdr:rowOff>
    </xdr:from>
    <xdr:ext cx="762000" cy="259045"/>
    <xdr:sp macro="" textlink="">
      <xdr:nvSpPr>
        <xdr:cNvPr id="141" name="テキスト ボックス 140"/>
        <xdr:cNvSpPr txBox="1"/>
      </xdr:nvSpPr>
      <xdr:spPr>
        <a:xfrm>
          <a:off x="3225800" y="58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204379</xdr:rowOff>
    </xdr:from>
    <xdr:to>
      <xdr:col>15</xdr:col>
      <xdr:colOff>101600</xdr:colOff>
      <xdr:row>33</xdr:row>
      <xdr:rowOff>305979</xdr:rowOff>
    </xdr:to>
    <xdr:sp macro="" textlink="">
      <xdr:nvSpPr>
        <xdr:cNvPr id="142" name="楕円 141"/>
        <xdr:cNvSpPr/>
      </xdr:nvSpPr>
      <xdr:spPr bwMode="auto">
        <a:xfrm>
          <a:off x="2857500" y="612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144706</xdr:rowOff>
    </xdr:from>
    <xdr:ext cx="762000" cy="259045"/>
    <xdr:sp macro="" textlink="">
      <xdr:nvSpPr>
        <xdr:cNvPr id="143" name="テキスト ボックス 142"/>
        <xdr:cNvSpPr txBox="1"/>
      </xdr:nvSpPr>
      <xdr:spPr>
        <a:xfrm>
          <a:off x="2527300" y="589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96914</xdr:rowOff>
    </xdr:from>
    <xdr:to>
      <xdr:col>24</xdr:col>
      <xdr:colOff>63500</xdr:colOff>
      <xdr:row>35</xdr:row>
      <xdr:rowOff>111563</xdr:rowOff>
    </xdr:to>
    <xdr:cxnSp macro="">
      <xdr:nvCxnSpPr>
        <xdr:cNvPr id="61" name="直線コネクタ 60"/>
        <xdr:cNvCxnSpPr/>
      </xdr:nvCxnSpPr>
      <xdr:spPr>
        <a:xfrm>
          <a:off x="3797300" y="6097664"/>
          <a:ext cx="8382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96914</xdr:rowOff>
    </xdr:from>
    <xdr:to>
      <xdr:col>19</xdr:col>
      <xdr:colOff>177800</xdr:colOff>
      <xdr:row>35</xdr:row>
      <xdr:rowOff>97904</xdr:rowOff>
    </xdr:to>
    <xdr:cxnSp macro="">
      <xdr:nvCxnSpPr>
        <xdr:cNvPr id="64" name="直線コネクタ 63"/>
        <xdr:cNvCxnSpPr/>
      </xdr:nvCxnSpPr>
      <xdr:spPr>
        <a:xfrm flipV="1">
          <a:off x="2908300" y="609766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55004</xdr:rowOff>
    </xdr:from>
    <xdr:to>
      <xdr:col>15</xdr:col>
      <xdr:colOff>50800</xdr:colOff>
      <xdr:row>35</xdr:row>
      <xdr:rowOff>97904</xdr:rowOff>
    </xdr:to>
    <xdr:cxnSp macro="">
      <xdr:nvCxnSpPr>
        <xdr:cNvPr id="67" name="直線コネクタ 66"/>
        <xdr:cNvCxnSpPr/>
      </xdr:nvCxnSpPr>
      <xdr:spPr>
        <a:xfrm>
          <a:off x="2019300" y="605575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31572</xdr:rowOff>
    </xdr:from>
    <xdr:to>
      <xdr:col>10</xdr:col>
      <xdr:colOff>114300</xdr:colOff>
      <xdr:row>35</xdr:row>
      <xdr:rowOff>55004</xdr:rowOff>
    </xdr:to>
    <xdr:cxnSp macro="">
      <xdr:nvCxnSpPr>
        <xdr:cNvPr id="70" name="直線コネクタ 69"/>
        <xdr:cNvCxnSpPr/>
      </xdr:nvCxnSpPr>
      <xdr:spPr>
        <a:xfrm>
          <a:off x="1130300" y="603232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60763</xdr:rowOff>
    </xdr:from>
    <xdr:to>
      <xdr:col>24</xdr:col>
      <xdr:colOff>114300</xdr:colOff>
      <xdr:row>35</xdr:row>
      <xdr:rowOff>162363</xdr:rowOff>
    </xdr:to>
    <xdr:sp macro="" textlink="">
      <xdr:nvSpPr>
        <xdr:cNvPr id="80" name="楕円 79"/>
        <xdr:cNvSpPr/>
      </xdr:nvSpPr>
      <xdr:spPr>
        <a:xfrm>
          <a:off x="4584700" y="60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83640</xdr:rowOff>
    </xdr:from>
    <xdr:ext cx="534377" cy="259045"/>
    <xdr:sp macro="" textlink="">
      <xdr:nvSpPr>
        <xdr:cNvPr id="81" name="人件費該当値テキスト"/>
        <xdr:cNvSpPr txBox="1"/>
      </xdr:nvSpPr>
      <xdr:spPr>
        <a:xfrm>
          <a:off x="4686300" y="59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46114</xdr:rowOff>
    </xdr:from>
    <xdr:to>
      <xdr:col>20</xdr:col>
      <xdr:colOff>38100</xdr:colOff>
      <xdr:row>35</xdr:row>
      <xdr:rowOff>147714</xdr:rowOff>
    </xdr:to>
    <xdr:sp macro="" textlink="">
      <xdr:nvSpPr>
        <xdr:cNvPr id="82" name="楕円 81"/>
        <xdr:cNvSpPr/>
      </xdr:nvSpPr>
      <xdr:spPr>
        <a:xfrm>
          <a:off x="3746500" y="60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164241</xdr:rowOff>
    </xdr:from>
    <xdr:ext cx="534377" cy="259045"/>
    <xdr:sp macro="" textlink="">
      <xdr:nvSpPr>
        <xdr:cNvPr id="83" name="テキスト ボックス 82"/>
        <xdr:cNvSpPr txBox="1"/>
      </xdr:nvSpPr>
      <xdr:spPr>
        <a:xfrm>
          <a:off x="3530111" y="58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47104</xdr:rowOff>
    </xdr:from>
    <xdr:to>
      <xdr:col>15</xdr:col>
      <xdr:colOff>101600</xdr:colOff>
      <xdr:row>35</xdr:row>
      <xdr:rowOff>148704</xdr:rowOff>
    </xdr:to>
    <xdr:sp macro="" textlink="">
      <xdr:nvSpPr>
        <xdr:cNvPr id="84" name="楕円 83"/>
        <xdr:cNvSpPr/>
      </xdr:nvSpPr>
      <xdr:spPr>
        <a:xfrm>
          <a:off x="2857500" y="60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165231</xdr:rowOff>
    </xdr:from>
    <xdr:ext cx="534377" cy="259045"/>
    <xdr:sp macro="" textlink="">
      <xdr:nvSpPr>
        <xdr:cNvPr id="85" name="テキスト ボックス 84"/>
        <xdr:cNvSpPr txBox="1"/>
      </xdr:nvSpPr>
      <xdr:spPr>
        <a:xfrm>
          <a:off x="2641111" y="58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4204</xdr:rowOff>
    </xdr:from>
    <xdr:to>
      <xdr:col>10</xdr:col>
      <xdr:colOff>165100</xdr:colOff>
      <xdr:row>35</xdr:row>
      <xdr:rowOff>105804</xdr:rowOff>
    </xdr:to>
    <xdr:sp macro="" textlink="">
      <xdr:nvSpPr>
        <xdr:cNvPr id="86" name="楕円 85"/>
        <xdr:cNvSpPr/>
      </xdr:nvSpPr>
      <xdr:spPr>
        <a:xfrm>
          <a:off x="1968500" y="60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122331</xdr:rowOff>
    </xdr:from>
    <xdr:ext cx="534377" cy="259045"/>
    <xdr:sp macro="" textlink="">
      <xdr:nvSpPr>
        <xdr:cNvPr id="87" name="テキスト ボックス 86"/>
        <xdr:cNvSpPr txBox="1"/>
      </xdr:nvSpPr>
      <xdr:spPr>
        <a:xfrm>
          <a:off x="1752111" y="5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152222</xdr:rowOff>
    </xdr:from>
    <xdr:to>
      <xdr:col>6</xdr:col>
      <xdr:colOff>38100</xdr:colOff>
      <xdr:row>35</xdr:row>
      <xdr:rowOff>82372</xdr:rowOff>
    </xdr:to>
    <xdr:sp macro="" textlink="">
      <xdr:nvSpPr>
        <xdr:cNvPr id="88" name="楕円 87"/>
        <xdr:cNvSpPr/>
      </xdr:nvSpPr>
      <xdr:spPr>
        <a:xfrm>
          <a:off x="1079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98899</xdr:rowOff>
    </xdr:from>
    <xdr:ext cx="534377" cy="259045"/>
    <xdr:sp macro="" textlink="">
      <xdr:nvSpPr>
        <xdr:cNvPr id="89" name="テキスト ボックス 88"/>
        <xdr:cNvSpPr txBox="1"/>
      </xdr:nvSpPr>
      <xdr:spPr>
        <a:xfrm>
          <a:off x="863111" y="57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147295</xdr:rowOff>
    </xdr:from>
    <xdr:to>
      <xdr:col>24</xdr:col>
      <xdr:colOff>63500</xdr:colOff>
      <xdr:row>57</xdr:row>
      <xdr:rowOff>53721</xdr:rowOff>
    </xdr:to>
    <xdr:cxnSp macro="">
      <xdr:nvCxnSpPr>
        <xdr:cNvPr id="119" name="直線コネクタ 118"/>
        <xdr:cNvCxnSpPr/>
      </xdr:nvCxnSpPr>
      <xdr:spPr>
        <a:xfrm flipV="1">
          <a:off x="3797300" y="9748495"/>
          <a:ext cx="8382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53721</xdr:rowOff>
    </xdr:from>
    <xdr:to>
      <xdr:col>19</xdr:col>
      <xdr:colOff>177800</xdr:colOff>
      <xdr:row>57</xdr:row>
      <xdr:rowOff>96189</xdr:rowOff>
    </xdr:to>
    <xdr:cxnSp macro="">
      <xdr:nvCxnSpPr>
        <xdr:cNvPr id="122" name="直線コネクタ 121"/>
        <xdr:cNvCxnSpPr/>
      </xdr:nvCxnSpPr>
      <xdr:spPr>
        <a:xfrm flipV="1">
          <a:off x="2908300" y="9826371"/>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96189</xdr:rowOff>
    </xdr:from>
    <xdr:to>
      <xdr:col>15</xdr:col>
      <xdr:colOff>50800</xdr:colOff>
      <xdr:row>57</xdr:row>
      <xdr:rowOff>116370</xdr:rowOff>
    </xdr:to>
    <xdr:cxnSp macro="">
      <xdr:nvCxnSpPr>
        <xdr:cNvPr id="125" name="直線コネクタ 124"/>
        <xdr:cNvCxnSpPr/>
      </xdr:nvCxnSpPr>
      <xdr:spPr>
        <a:xfrm flipV="1">
          <a:off x="2019300" y="9868839"/>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116370</xdr:rowOff>
    </xdr:from>
    <xdr:to>
      <xdr:col>10</xdr:col>
      <xdr:colOff>114300</xdr:colOff>
      <xdr:row>57</xdr:row>
      <xdr:rowOff>123647</xdr:rowOff>
    </xdr:to>
    <xdr:cxnSp macro="">
      <xdr:nvCxnSpPr>
        <xdr:cNvPr id="128" name="直線コネクタ 127"/>
        <xdr:cNvCxnSpPr/>
      </xdr:nvCxnSpPr>
      <xdr:spPr>
        <a:xfrm flipV="1">
          <a:off x="1130300" y="98890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96495</xdr:rowOff>
    </xdr:from>
    <xdr:to>
      <xdr:col>24</xdr:col>
      <xdr:colOff>114300</xdr:colOff>
      <xdr:row>57</xdr:row>
      <xdr:rowOff>26645</xdr:rowOff>
    </xdr:to>
    <xdr:sp macro="" textlink="">
      <xdr:nvSpPr>
        <xdr:cNvPr id="138" name="楕円 137"/>
        <xdr:cNvSpPr/>
      </xdr:nvSpPr>
      <xdr:spPr>
        <a:xfrm>
          <a:off x="4584700" y="9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119372</xdr:rowOff>
    </xdr:from>
    <xdr:ext cx="534377" cy="259045"/>
    <xdr:sp macro="" textlink="">
      <xdr:nvSpPr>
        <xdr:cNvPr id="139" name="物件費該当値テキスト"/>
        <xdr:cNvSpPr txBox="1"/>
      </xdr:nvSpPr>
      <xdr:spPr>
        <a:xfrm>
          <a:off x="4686300" y="95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xdr:rowOff>
    </xdr:from>
    <xdr:to>
      <xdr:col>20</xdr:col>
      <xdr:colOff>38100</xdr:colOff>
      <xdr:row>57</xdr:row>
      <xdr:rowOff>104521</xdr:rowOff>
    </xdr:to>
    <xdr:sp macro="" textlink="">
      <xdr:nvSpPr>
        <xdr:cNvPr id="140" name="楕円 139"/>
        <xdr:cNvSpPr/>
      </xdr:nvSpPr>
      <xdr:spPr>
        <a:xfrm>
          <a:off x="3746500" y="9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95648</xdr:rowOff>
    </xdr:from>
    <xdr:ext cx="534377" cy="259045"/>
    <xdr:sp macro="" textlink="">
      <xdr:nvSpPr>
        <xdr:cNvPr id="141" name="テキスト ボックス 140"/>
        <xdr:cNvSpPr txBox="1"/>
      </xdr:nvSpPr>
      <xdr:spPr>
        <a:xfrm>
          <a:off x="3530111" y="98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45389</xdr:rowOff>
    </xdr:from>
    <xdr:to>
      <xdr:col>15</xdr:col>
      <xdr:colOff>101600</xdr:colOff>
      <xdr:row>57</xdr:row>
      <xdr:rowOff>146989</xdr:rowOff>
    </xdr:to>
    <xdr:sp macro="" textlink="">
      <xdr:nvSpPr>
        <xdr:cNvPr id="142" name="楕円 141"/>
        <xdr:cNvSpPr/>
      </xdr:nvSpPr>
      <xdr:spPr>
        <a:xfrm>
          <a:off x="2857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138116</xdr:rowOff>
    </xdr:from>
    <xdr:ext cx="534377" cy="259045"/>
    <xdr:sp macro="" textlink="">
      <xdr:nvSpPr>
        <xdr:cNvPr id="143" name="テキスト ボックス 142"/>
        <xdr:cNvSpPr txBox="1"/>
      </xdr:nvSpPr>
      <xdr:spPr>
        <a:xfrm>
          <a:off x="2641111" y="9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65570</xdr:rowOff>
    </xdr:from>
    <xdr:to>
      <xdr:col>10</xdr:col>
      <xdr:colOff>165100</xdr:colOff>
      <xdr:row>57</xdr:row>
      <xdr:rowOff>167170</xdr:rowOff>
    </xdr:to>
    <xdr:sp macro="" textlink="">
      <xdr:nvSpPr>
        <xdr:cNvPr id="144" name="楕円 143"/>
        <xdr:cNvSpPr/>
      </xdr:nvSpPr>
      <xdr:spPr>
        <a:xfrm>
          <a:off x="1968500" y="98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158297</xdr:rowOff>
    </xdr:from>
    <xdr:ext cx="534377" cy="259045"/>
    <xdr:sp macro="" textlink="">
      <xdr:nvSpPr>
        <xdr:cNvPr id="145" name="テキスト ボックス 144"/>
        <xdr:cNvSpPr txBox="1"/>
      </xdr:nvSpPr>
      <xdr:spPr>
        <a:xfrm>
          <a:off x="1752111" y="99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72847</xdr:rowOff>
    </xdr:from>
    <xdr:to>
      <xdr:col>6</xdr:col>
      <xdr:colOff>38100</xdr:colOff>
      <xdr:row>58</xdr:row>
      <xdr:rowOff>2997</xdr:rowOff>
    </xdr:to>
    <xdr:sp macro="" textlink="">
      <xdr:nvSpPr>
        <xdr:cNvPr id="146" name="楕円 145"/>
        <xdr:cNvSpPr/>
      </xdr:nvSpPr>
      <xdr:spPr>
        <a:xfrm>
          <a:off x="1079500" y="98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165574</xdr:rowOff>
    </xdr:from>
    <xdr:ext cx="534377" cy="259045"/>
    <xdr:sp macro="" textlink="">
      <xdr:nvSpPr>
        <xdr:cNvPr id="147" name="テキスト ボックス 146"/>
        <xdr:cNvSpPr txBox="1"/>
      </xdr:nvSpPr>
      <xdr:spPr>
        <a:xfrm>
          <a:off x="863111" y="99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96095</xdr:rowOff>
    </xdr:from>
    <xdr:to>
      <xdr:col>24</xdr:col>
      <xdr:colOff>63500</xdr:colOff>
      <xdr:row>75</xdr:row>
      <xdr:rowOff>103639</xdr:rowOff>
    </xdr:to>
    <xdr:cxnSp macro="">
      <xdr:nvCxnSpPr>
        <xdr:cNvPr id="172" name="直線コネクタ 171"/>
        <xdr:cNvCxnSpPr/>
      </xdr:nvCxnSpPr>
      <xdr:spPr>
        <a:xfrm flipV="1">
          <a:off x="3797300" y="12954845"/>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63576</xdr:rowOff>
    </xdr:from>
    <xdr:to>
      <xdr:col>19</xdr:col>
      <xdr:colOff>177800</xdr:colOff>
      <xdr:row>75</xdr:row>
      <xdr:rowOff>103639</xdr:rowOff>
    </xdr:to>
    <xdr:cxnSp macro="">
      <xdr:nvCxnSpPr>
        <xdr:cNvPr id="175" name="直線コネクタ 174"/>
        <xdr:cNvCxnSpPr/>
      </xdr:nvCxnSpPr>
      <xdr:spPr>
        <a:xfrm>
          <a:off x="2908300" y="12579426"/>
          <a:ext cx="889000" cy="3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63576</xdr:rowOff>
    </xdr:from>
    <xdr:to>
      <xdr:col>15</xdr:col>
      <xdr:colOff>50800</xdr:colOff>
      <xdr:row>75</xdr:row>
      <xdr:rowOff>140</xdr:rowOff>
    </xdr:to>
    <xdr:cxnSp macro="">
      <xdr:nvCxnSpPr>
        <xdr:cNvPr id="178" name="直線コネクタ 177"/>
        <xdr:cNvCxnSpPr/>
      </xdr:nvCxnSpPr>
      <xdr:spPr>
        <a:xfrm flipV="1">
          <a:off x="2019300" y="12579426"/>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xdr:rowOff>
    </xdr:from>
    <xdr:to>
      <xdr:col>10</xdr:col>
      <xdr:colOff>114300</xdr:colOff>
      <xdr:row>75</xdr:row>
      <xdr:rowOff>87008</xdr:rowOff>
    </xdr:to>
    <xdr:cxnSp macro="">
      <xdr:nvCxnSpPr>
        <xdr:cNvPr id="181" name="直線コネクタ 180"/>
        <xdr:cNvCxnSpPr/>
      </xdr:nvCxnSpPr>
      <xdr:spPr>
        <a:xfrm flipV="1">
          <a:off x="1130300" y="128588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45295</xdr:rowOff>
    </xdr:from>
    <xdr:to>
      <xdr:col>24</xdr:col>
      <xdr:colOff>114300</xdr:colOff>
      <xdr:row>75</xdr:row>
      <xdr:rowOff>146895</xdr:rowOff>
    </xdr:to>
    <xdr:sp macro="" textlink="">
      <xdr:nvSpPr>
        <xdr:cNvPr id="191" name="楕円 190"/>
        <xdr:cNvSpPr/>
      </xdr:nvSpPr>
      <xdr:spPr>
        <a:xfrm>
          <a:off x="45847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68172</xdr:rowOff>
    </xdr:from>
    <xdr:ext cx="469744" cy="259045"/>
    <xdr:sp macro="" textlink="">
      <xdr:nvSpPr>
        <xdr:cNvPr id="192" name="維持補修費該当値テキスト"/>
        <xdr:cNvSpPr txBox="1"/>
      </xdr:nvSpPr>
      <xdr:spPr>
        <a:xfrm>
          <a:off x="4686300" y="1275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52839</xdr:rowOff>
    </xdr:from>
    <xdr:to>
      <xdr:col>20</xdr:col>
      <xdr:colOff>38100</xdr:colOff>
      <xdr:row>75</xdr:row>
      <xdr:rowOff>154439</xdr:rowOff>
    </xdr:to>
    <xdr:sp macro="" textlink="">
      <xdr:nvSpPr>
        <xdr:cNvPr id="193" name="楕円 192"/>
        <xdr:cNvSpPr/>
      </xdr:nvSpPr>
      <xdr:spPr>
        <a:xfrm>
          <a:off x="3746500" y="12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170966</xdr:rowOff>
    </xdr:from>
    <xdr:ext cx="469744" cy="259045"/>
    <xdr:sp macro="" textlink="">
      <xdr:nvSpPr>
        <xdr:cNvPr id="194" name="テキスト ボックス 193"/>
        <xdr:cNvSpPr txBox="1"/>
      </xdr:nvSpPr>
      <xdr:spPr>
        <a:xfrm>
          <a:off x="3562428" y="1268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12776</xdr:rowOff>
    </xdr:from>
    <xdr:to>
      <xdr:col>15</xdr:col>
      <xdr:colOff>101600</xdr:colOff>
      <xdr:row>73</xdr:row>
      <xdr:rowOff>114376</xdr:rowOff>
    </xdr:to>
    <xdr:sp macro="" textlink="">
      <xdr:nvSpPr>
        <xdr:cNvPr id="195" name="楕円 194"/>
        <xdr:cNvSpPr/>
      </xdr:nvSpPr>
      <xdr:spPr>
        <a:xfrm>
          <a:off x="2857500" y="125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130903</xdr:rowOff>
    </xdr:from>
    <xdr:ext cx="534377" cy="259045"/>
    <xdr:sp macro="" textlink="">
      <xdr:nvSpPr>
        <xdr:cNvPr id="196" name="テキスト ボックス 195"/>
        <xdr:cNvSpPr txBox="1"/>
      </xdr:nvSpPr>
      <xdr:spPr>
        <a:xfrm>
          <a:off x="2641111" y="123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120790</xdr:rowOff>
    </xdr:from>
    <xdr:to>
      <xdr:col>10</xdr:col>
      <xdr:colOff>165100</xdr:colOff>
      <xdr:row>75</xdr:row>
      <xdr:rowOff>50940</xdr:rowOff>
    </xdr:to>
    <xdr:sp macro="" textlink="">
      <xdr:nvSpPr>
        <xdr:cNvPr id="197" name="楕円 196"/>
        <xdr:cNvSpPr/>
      </xdr:nvSpPr>
      <xdr:spPr>
        <a:xfrm>
          <a:off x="1968500" y="12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67467</xdr:rowOff>
    </xdr:from>
    <xdr:ext cx="469744" cy="259045"/>
    <xdr:sp macro="" textlink="">
      <xdr:nvSpPr>
        <xdr:cNvPr id="198" name="テキスト ボックス 197"/>
        <xdr:cNvSpPr txBox="1"/>
      </xdr:nvSpPr>
      <xdr:spPr>
        <a:xfrm>
          <a:off x="1784428" y="125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36208</xdr:rowOff>
    </xdr:from>
    <xdr:to>
      <xdr:col>6</xdr:col>
      <xdr:colOff>38100</xdr:colOff>
      <xdr:row>75</xdr:row>
      <xdr:rowOff>137808</xdr:rowOff>
    </xdr:to>
    <xdr:sp macro="" textlink="">
      <xdr:nvSpPr>
        <xdr:cNvPr id="199" name="楕円 198"/>
        <xdr:cNvSpPr/>
      </xdr:nvSpPr>
      <xdr:spPr>
        <a:xfrm>
          <a:off x="1079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154335</xdr:rowOff>
    </xdr:from>
    <xdr:ext cx="469744" cy="259045"/>
    <xdr:sp macro="" textlink="">
      <xdr:nvSpPr>
        <xdr:cNvPr id="200" name="テキスト ボックス 199"/>
        <xdr:cNvSpPr txBox="1"/>
      </xdr:nvSpPr>
      <xdr:spPr>
        <a:xfrm>
          <a:off x="895428" y="126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142035</xdr:rowOff>
    </xdr:from>
    <xdr:to>
      <xdr:col>24</xdr:col>
      <xdr:colOff>63500</xdr:colOff>
      <xdr:row>97</xdr:row>
      <xdr:rowOff>10640</xdr:rowOff>
    </xdr:to>
    <xdr:cxnSp macro="">
      <xdr:nvCxnSpPr>
        <xdr:cNvPr id="232" name="直線コネクタ 231"/>
        <xdr:cNvCxnSpPr/>
      </xdr:nvCxnSpPr>
      <xdr:spPr>
        <a:xfrm flipV="1">
          <a:off x="3797300" y="16601235"/>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10640</xdr:rowOff>
    </xdr:from>
    <xdr:to>
      <xdr:col>19</xdr:col>
      <xdr:colOff>177800</xdr:colOff>
      <xdr:row>97</xdr:row>
      <xdr:rowOff>24567</xdr:rowOff>
    </xdr:to>
    <xdr:cxnSp macro="">
      <xdr:nvCxnSpPr>
        <xdr:cNvPr id="235" name="直線コネクタ 234"/>
        <xdr:cNvCxnSpPr/>
      </xdr:nvCxnSpPr>
      <xdr:spPr>
        <a:xfrm flipV="1">
          <a:off x="2908300" y="16641290"/>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22510</xdr:rowOff>
    </xdr:from>
    <xdr:to>
      <xdr:col>15</xdr:col>
      <xdr:colOff>50800</xdr:colOff>
      <xdr:row>97</xdr:row>
      <xdr:rowOff>24567</xdr:rowOff>
    </xdr:to>
    <xdr:cxnSp macro="">
      <xdr:nvCxnSpPr>
        <xdr:cNvPr id="238" name="直線コネクタ 237"/>
        <xdr:cNvCxnSpPr/>
      </xdr:nvCxnSpPr>
      <xdr:spPr>
        <a:xfrm>
          <a:off x="2019300" y="1665316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22510</xdr:rowOff>
    </xdr:from>
    <xdr:to>
      <xdr:col>10</xdr:col>
      <xdr:colOff>114300</xdr:colOff>
      <xdr:row>97</xdr:row>
      <xdr:rowOff>93001</xdr:rowOff>
    </xdr:to>
    <xdr:cxnSp macro="">
      <xdr:nvCxnSpPr>
        <xdr:cNvPr id="241" name="直線コネクタ 240"/>
        <xdr:cNvCxnSpPr/>
      </xdr:nvCxnSpPr>
      <xdr:spPr>
        <a:xfrm flipV="1">
          <a:off x="1130300" y="16653160"/>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91235</xdr:rowOff>
    </xdr:from>
    <xdr:to>
      <xdr:col>24</xdr:col>
      <xdr:colOff>114300</xdr:colOff>
      <xdr:row>97</xdr:row>
      <xdr:rowOff>21385</xdr:rowOff>
    </xdr:to>
    <xdr:sp macro="" textlink="">
      <xdr:nvSpPr>
        <xdr:cNvPr id="251" name="楕円 250"/>
        <xdr:cNvSpPr/>
      </xdr:nvSpPr>
      <xdr:spPr>
        <a:xfrm>
          <a:off x="4584700" y="165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69662</xdr:rowOff>
    </xdr:from>
    <xdr:ext cx="534377" cy="259045"/>
    <xdr:sp macro="" textlink="">
      <xdr:nvSpPr>
        <xdr:cNvPr id="252" name="扶助費該当値テキスト"/>
        <xdr:cNvSpPr txBox="1"/>
      </xdr:nvSpPr>
      <xdr:spPr>
        <a:xfrm>
          <a:off x="4686300" y="1652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131290</xdr:rowOff>
    </xdr:from>
    <xdr:to>
      <xdr:col>20</xdr:col>
      <xdr:colOff>38100</xdr:colOff>
      <xdr:row>97</xdr:row>
      <xdr:rowOff>61440</xdr:rowOff>
    </xdr:to>
    <xdr:sp macro="" textlink="">
      <xdr:nvSpPr>
        <xdr:cNvPr id="253" name="楕円 252"/>
        <xdr:cNvSpPr/>
      </xdr:nvSpPr>
      <xdr:spPr>
        <a:xfrm>
          <a:off x="3746500" y="165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52567</xdr:rowOff>
    </xdr:from>
    <xdr:ext cx="534377" cy="259045"/>
    <xdr:sp macro="" textlink="">
      <xdr:nvSpPr>
        <xdr:cNvPr id="254" name="テキスト ボックス 253"/>
        <xdr:cNvSpPr txBox="1"/>
      </xdr:nvSpPr>
      <xdr:spPr>
        <a:xfrm>
          <a:off x="3530111" y="166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145217</xdr:rowOff>
    </xdr:from>
    <xdr:to>
      <xdr:col>15</xdr:col>
      <xdr:colOff>101600</xdr:colOff>
      <xdr:row>97</xdr:row>
      <xdr:rowOff>75367</xdr:rowOff>
    </xdr:to>
    <xdr:sp macro="" textlink="">
      <xdr:nvSpPr>
        <xdr:cNvPr id="255" name="楕円 254"/>
        <xdr:cNvSpPr/>
      </xdr:nvSpPr>
      <xdr:spPr>
        <a:xfrm>
          <a:off x="2857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66494</xdr:rowOff>
    </xdr:from>
    <xdr:ext cx="534377" cy="259045"/>
    <xdr:sp macro="" textlink="">
      <xdr:nvSpPr>
        <xdr:cNvPr id="256" name="テキスト ボックス 255"/>
        <xdr:cNvSpPr txBox="1"/>
      </xdr:nvSpPr>
      <xdr:spPr>
        <a:xfrm>
          <a:off x="2641111"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143160</xdr:rowOff>
    </xdr:from>
    <xdr:to>
      <xdr:col>10</xdr:col>
      <xdr:colOff>165100</xdr:colOff>
      <xdr:row>97</xdr:row>
      <xdr:rowOff>73310</xdr:rowOff>
    </xdr:to>
    <xdr:sp macro="" textlink="">
      <xdr:nvSpPr>
        <xdr:cNvPr id="257" name="楕円 256"/>
        <xdr:cNvSpPr/>
      </xdr:nvSpPr>
      <xdr:spPr>
        <a:xfrm>
          <a:off x="1968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89837</xdr:rowOff>
    </xdr:from>
    <xdr:ext cx="534377" cy="259045"/>
    <xdr:sp macro="" textlink="">
      <xdr:nvSpPr>
        <xdr:cNvPr id="258" name="テキスト ボックス 257"/>
        <xdr:cNvSpPr txBox="1"/>
      </xdr:nvSpPr>
      <xdr:spPr>
        <a:xfrm>
          <a:off x="1752111" y="16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42201</xdr:rowOff>
    </xdr:from>
    <xdr:to>
      <xdr:col>6</xdr:col>
      <xdr:colOff>38100</xdr:colOff>
      <xdr:row>97</xdr:row>
      <xdr:rowOff>143801</xdr:rowOff>
    </xdr:to>
    <xdr:sp macro="" textlink="">
      <xdr:nvSpPr>
        <xdr:cNvPr id="259" name="楕円 258"/>
        <xdr:cNvSpPr/>
      </xdr:nvSpPr>
      <xdr:spPr>
        <a:xfrm>
          <a:off x="10795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160328</xdr:rowOff>
    </xdr:from>
    <xdr:ext cx="534377" cy="259045"/>
    <xdr:sp macro="" textlink="">
      <xdr:nvSpPr>
        <xdr:cNvPr id="260" name="テキスト ボックス 259"/>
        <xdr:cNvSpPr txBox="1"/>
      </xdr:nvSpPr>
      <xdr:spPr>
        <a:xfrm>
          <a:off x="863111" y="164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39791</xdr:rowOff>
    </xdr:from>
    <xdr:to>
      <xdr:col>55</xdr:col>
      <xdr:colOff>0</xdr:colOff>
      <xdr:row>37</xdr:row>
      <xdr:rowOff>67266</xdr:rowOff>
    </xdr:to>
    <xdr:cxnSp macro="">
      <xdr:nvCxnSpPr>
        <xdr:cNvPr id="291" name="直線コネクタ 290"/>
        <xdr:cNvCxnSpPr/>
      </xdr:nvCxnSpPr>
      <xdr:spPr>
        <a:xfrm>
          <a:off x="9639300" y="6383441"/>
          <a:ext cx="838200" cy="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39791</xdr:rowOff>
    </xdr:from>
    <xdr:to>
      <xdr:col>50</xdr:col>
      <xdr:colOff>114300</xdr:colOff>
      <xdr:row>37</xdr:row>
      <xdr:rowOff>63282</xdr:rowOff>
    </xdr:to>
    <xdr:cxnSp macro="">
      <xdr:nvCxnSpPr>
        <xdr:cNvPr id="294" name="直線コネクタ 293"/>
        <xdr:cNvCxnSpPr/>
      </xdr:nvCxnSpPr>
      <xdr:spPr>
        <a:xfrm flipV="1">
          <a:off x="8750300" y="638344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42229</xdr:rowOff>
    </xdr:from>
    <xdr:to>
      <xdr:col>45</xdr:col>
      <xdr:colOff>177800</xdr:colOff>
      <xdr:row>37</xdr:row>
      <xdr:rowOff>63282</xdr:rowOff>
    </xdr:to>
    <xdr:cxnSp macro="">
      <xdr:nvCxnSpPr>
        <xdr:cNvPr id="297" name="直線コネクタ 296"/>
        <xdr:cNvCxnSpPr/>
      </xdr:nvCxnSpPr>
      <xdr:spPr>
        <a:xfrm>
          <a:off x="7861300" y="6385879"/>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42229</xdr:rowOff>
    </xdr:from>
    <xdr:to>
      <xdr:col>41</xdr:col>
      <xdr:colOff>50800</xdr:colOff>
      <xdr:row>37</xdr:row>
      <xdr:rowOff>56990</xdr:rowOff>
    </xdr:to>
    <xdr:cxnSp macro="">
      <xdr:nvCxnSpPr>
        <xdr:cNvPr id="300" name="直線コネクタ 299"/>
        <xdr:cNvCxnSpPr/>
      </xdr:nvCxnSpPr>
      <xdr:spPr>
        <a:xfrm flipV="1">
          <a:off x="6972300" y="6385879"/>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16466</xdr:rowOff>
    </xdr:from>
    <xdr:to>
      <xdr:col>55</xdr:col>
      <xdr:colOff>50800</xdr:colOff>
      <xdr:row>37</xdr:row>
      <xdr:rowOff>118066</xdr:rowOff>
    </xdr:to>
    <xdr:sp macro="" textlink="">
      <xdr:nvSpPr>
        <xdr:cNvPr id="310" name="楕円 309"/>
        <xdr:cNvSpPr/>
      </xdr:nvSpPr>
      <xdr:spPr>
        <a:xfrm>
          <a:off x="10426700" y="63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166343</xdr:rowOff>
    </xdr:from>
    <xdr:ext cx="534377" cy="259045"/>
    <xdr:sp macro="" textlink="">
      <xdr:nvSpPr>
        <xdr:cNvPr id="311" name="補助費等該当値テキスト"/>
        <xdr:cNvSpPr txBox="1"/>
      </xdr:nvSpPr>
      <xdr:spPr>
        <a:xfrm>
          <a:off x="10528300" y="63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160441</xdr:rowOff>
    </xdr:from>
    <xdr:to>
      <xdr:col>50</xdr:col>
      <xdr:colOff>165100</xdr:colOff>
      <xdr:row>37</xdr:row>
      <xdr:rowOff>90591</xdr:rowOff>
    </xdr:to>
    <xdr:sp macro="" textlink="">
      <xdr:nvSpPr>
        <xdr:cNvPr id="312" name="楕円 311"/>
        <xdr:cNvSpPr/>
      </xdr:nvSpPr>
      <xdr:spPr>
        <a:xfrm>
          <a:off x="9588500" y="63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81718</xdr:rowOff>
    </xdr:from>
    <xdr:ext cx="534377" cy="259045"/>
    <xdr:sp macro="" textlink="">
      <xdr:nvSpPr>
        <xdr:cNvPr id="313" name="テキスト ボックス 312"/>
        <xdr:cNvSpPr txBox="1"/>
      </xdr:nvSpPr>
      <xdr:spPr>
        <a:xfrm>
          <a:off x="9372111" y="64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12482</xdr:rowOff>
    </xdr:from>
    <xdr:to>
      <xdr:col>46</xdr:col>
      <xdr:colOff>38100</xdr:colOff>
      <xdr:row>37</xdr:row>
      <xdr:rowOff>114082</xdr:rowOff>
    </xdr:to>
    <xdr:sp macro="" textlink="">
      <xdr:nvSpPr>
        <xdr:cNvPr id="314" name="楕円 313"/>
        <xdr:cNvSpPr/>
      </xdr:nvSpPr>
      <xdr:spPr>
        <a:xfrm>
          <a:off x="8699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105209</xdr:rowOff>
    </xdr:from>
    <xdr:ext cx="534377" cy="259045"/>
    <xdr:sp macro="" textlink="">
      <xdr:nvSpPr>
        <xdr:cNvPr id="315" name="テキスト ボックス 314"/>
        <xdr:cNvSpPr txBox="1"/>
      </xdr:nvSpPr>
      <xdr:spPr>
        <a:xfrm>
          <a:off x="8483111" y="64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162879</xdr:rowOff>
    </xdr:from>
    <xdr:to>
      <xdr:col>41</xdr:col>
      <xdr:colOff>101600</xdr:colOff>
      <xdr:row>37</xdr:row>
      <xdr:rowOff>93029</xdr:rowOff>
    </xdr:to>
    <xdr:sp macro="" textlink="">
      <xdr:nvSpPr>
        <xdr:cNvPr id="316" name="楕円 315"/>
        <xdr:cNvSpPr/>
      </xdr:nvSpPr>
      <xdr:spPr>
        <a:xfrm>
          <a:off x="7810500" y="63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84156</xdr:rowOff>
    </xdr:from>
    <xdr:ext cx="534377" cy="259045"/>
    <xdr:sp macro="" textlink="">
      <xdr:nvSpPr>
        <xdr:cNvPr id="317" name="テキスト ボックス 316"/>
        <xdr:cNvSpPr txBox="1"/>
      </xdr:nvSpPr>
      <xdr:spPr>
        <a:xfrm>
          <a:off x="7594111" y="64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6190</xdr:rowOff>
    </xdr:from>
    <xdr:to>
      <xdr:col>36</xdr:col>
      <xdr:colOff>165100</xdr:colOff>
      <xdr:row>37</xdr:row>
      <xdr:rowOff>107790</xdr:rowOff>
    </xdr:to>
    <xdr:sp macro="" textlink="">
      <xdr:nvSpPr>
        <xdr:cNvPr id="318" name="楕円 317"/>
        <xdr:cNvSpPr/>
      </xdr:nvSpPr>
      <xdr:spPr>
        <a:xfrm>
          <a:off x="6921500" y="63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98917</xdr:rowOff>
    </xdr:from>
    <xdr:ext cx="534377" cy="259045"/>
    <xdr:sp macro="" textlink="">
      <xdr:nvSpPr>
        <xdr:cNvPr id="319" name="テキスト ボックス 318"/>
        <xdr:cNvSpPr txBox="1"/>
      </xdr:nvSpPr>
      <xdr:spPr>
        <a:xfrm>
          <a:off x="6705111" y="64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138516</xdr:rowOff>
    </xdr:from>
    <xdr:to>
      <xdr:col>55</xdr:col>
      <xdr:colOff>0</xdr:colOff>
      <xdr:row>58</xdr:row>
      <xdr:rowOff>35889</xdr:rowOff>
    </xdr:to>
    <xdr:cxnSp macro="">
      <xdr:nvCxnSpPr>
        <xdr:cNvPr id="346" name="直線コネクタ 345"/>
        <xdr:cNvCxnSpPr/>
      </xdr:nvCxnSpPr>
      <xdr:spPr>
        <a:xfrm flipV="1">
          <a:off x="9639300" y="9911166"/>
          <a:ext cx="838200" cy="6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33148</xdr:rowOff>
    </xdr:from>
    <xdr:to>
      <xdr:col>50</xdr:col>
      <xdr:colOff>114300</xdr:colOff>
      <xdr:row>58</xdr:row>
      <xdr:rowOff>35889</xdr:rowOff>
    </xdr:to>
    <xdr:cxnSp macro="">
      <xdr:nvCxnSpPr>
        <xdr:cNvPr id="349" name="直線コネクタ 348"/>
        <xdr:cNvCxnSpPr/>
      </xdr:nvCxnSpPr>
      <xdr:spPr>
        <a:xfrm>
          <a:off x="8750300" y="9977248"/>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33148</xdr:rowOff>
    </xdr:from>
    <xdr:to>
      <xdr:col>45</xdr:col>
      <xdr:colOff>177800</xdr:colOff>
      <xdr:row>58</xdr:row>
      <xdr:rowOff>56124</xdr:rowOff>
    </xdr:to>
    <xdr:cxnSp macro="">
      <xdr:nvCxnSpPr>
        <xdr:cNvPr id="352" name="直線コネクタ 351"/>
        <xdr:cNvCxnSpPr/>
      </xdr:nvCxnSpPr>
      <xdr:spPr>
        <a:xfrm flipV="1">
          <a:off x="7861300" y="9977248"/>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37443</xdr:rowOff>
    </xdr:from>
    <xdr:to>
      <xdr:col>41</xdr:col>
      <xdr:colOff>50800</xdr:colOff>
      <xdr:row>58</xdr:row>
      <xdr:rowOff>56124</xdr:rowOff>
    </xdr:to>
    <xdr:cxnSp macro="">
      <xdr:nvCxnSpPr>
        <xdr:cNvPr id="355" name="直線コネクタ 354"/>
        <xdr:cNvCxnSpPr/>
      </xdr:nvCxnSpPr>
      <xdr:spPr>
        <a:xfrm>
          <a:off x="6972300" y="9981543"/>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87716</xdr:rowOff>
    </xdr:from>
    <xdr:to>
      <xdr:col>55</xdr:col>
      <xdr:colOff>50800</xdr:colOff>
      <xdr:row>58</xdr:row>
      <xdr:rowOff>17866</xdr:rowOff>
    </xdr:to>
    <xdr:sp macro="" textlink="">
      <xdr:nvSpPr>
        <xdr:cNvPr id="365" name="楕円 364"/>
        <xdr:cNvSpPr/>
      </xdr:nvSpPr>
      <xdr:spPr>
        <a:xfrm>
          <a:off x="10426700" y="9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110593</xdr:rowOff>
    </xdr:from>
    <xdr:ext cx="534377" cy="259045"/>
    <xdr:sp macro="" textlink="">
      <xdr:nvSpPr>
        <xdr:cNvPr id="366" name="普通建設事業費該当値テキスト"/>
        <xdr:cNvSpPr txBox="1"/>
      </xdr:nvSpPr>
      <xdr:spPr>
        <a:xfrm>
          <a:off x="10528300" y="97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156539</xdr:rowOff>
    </xdr:from>
    <xdr:to>
      <xdr:col>50</xdr:col>
      <xdr:colOff>165100</xdr:colOff>
      <xdr:row>58</xdr:row>
      <xdr:rowOff>86689</xdr:rowOff>
    </xdr:to>
    <xdr:sp macro="" textlink="">
      <xdr:nvSpPr>
        <xdr:cNvPr id="367" name="楕円 366"/>
        <xdr:cNvSpPr/>
      </xdr:nvSpPr>
      <xdr:spPr>
        <a:xfrm>
          <a:off x="9588500" y="99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77816</xdr:rowOff>
    </xdr:from>
    <xdr:ext cx="534377" cy="259045"/>
    <xdr:sp macro="" textlink="">
      <xdr:nvSpPr>
        <xdr:cNvPr id="368" name="テキスト ボックス 367"/>
        <xdr:cNvSpPr txBox="1"/>
      </xdr:nvSpPr>
      <xdr:spPr>
        <a:xfrm>
          <a:off x="9372111" y="100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153798</xdr:rowOff>
    </xdr:from>
    <xdr:to>
      <xdr:col>46</xdr:col>
      <xdr:colOff>38100</xdr:colOff>
      <xdr:row>58</xdr:row>
      <xdr:rowOff>83948</xdr:rowOff>
    </xdr:to>
    <xdr:sp macro="" textlink="">
      <xdr:nvSpPr>
        <xdr:cNvPr id="369" name="楕円 368"/>
        <xdr:cNvSpPr/>
      </xdr:nvSpPr>
      <xdr:spPr>
        <a:xfrm>
          <a:off x="8699500" y="99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75075</xdr:rowOff>
    </xdr:from>
    <xdr:ext cx="534377" cy="259045"/>
    <xdr:sp macro="" textlink="">
      <xdr:nvSpPr>
        <xdr:cNvPr id="370" name="テキスト ボックス 369"/>
        <xdr:cNvSpPr txBox="1"/>
      </xdr:nvSpPr>
      <xdr:spPr>
        <a:xfrm>
          <a:off x="8483111" y="10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5324</xdr:rowOff>
    </xdr:from>
    <xdr:to>
      <xdr:col>41</xdr:col>
      <xdr:colOff>101600</xdr:colOff>
      <xdr:row>58</xdr:row>
      <xdr:rowOff>106924</xdr:rowOff>
    </xdr:to>
    <xdr:sp macro="" textlink="">
      <xdr:nvSpPr>
        <xdr:cNvPr id="371" name="楕円 370"/>
        <xdr:cNvSpPr/>
      </xdr:nvSpPr>
      <xdr:spPr>
        <a:xfrm>
          <a:off x="7810500" y="99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98051</xdr:rowOff>
    </xdr:from>
    <xdr:ext cx="534377" cy="259045"/>
    <xdr:sp macro="" textlink="">
      <xdr:nvSpPr>
        <xdr:cNvPr id="372" name="テキスト ボックス 371"/>
        <xdr:cNvSpPr txBox="1"/>
      </xdr:nvSpPr>
      <xdr:spPr>
        <a:xfrm>
          <a:off x="7594111" y="100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158093</xdr:rowOff>
    </xdr:from>
    <xdr:to>
      <xdr:col>36</xdr:col>
      <xdr:colOff>165100</xdr:colOff>
      <xdr:row>58</xdr:row>
      <xdr:rowOff>88243</xdr:rowOff>
    </xdr:to>
    <xdr:sp macro="" textlink="">
      <xdr:nvSpPr>
        <xdr:cNvPr id="373" name="楕円 372"/>
        <xdr:cNvSpPr/>
      </xdr:nvSpPr>
      <xdr:spPr>
        <a:xfrm>
          <a:off x="6921500" y="99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79370</xdr:rowOff>
    </xdr:from>
    <xdr:ext cx="534377" cy="259045"/>
    <xdr:sp macro="" textlink="">
      <xdr:nvSpPr>
        <xdr:cNvPr id="374" name="テキスト ボックス 373"/>
        <xdr:cNvSpPr txBox="1"/>
      </xdr:nvSpPr>
      <xdr:spPr>
        <a:xfrm>
          <a:off x="6705111" y="100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70219</xdr:rowOff>
    </xdr:from>
    <xdr:to>
      <xdr:col>55</xdr:col>
      <xdr:colOff>0</xdr:colOff>
      <xdr:row>78</xdr:row>
      <xdr:rowOff>93683</xdr:rowOff>
    </xdr:to>
    <xdr:cxnSp macro="">
      <xdr:nvCxnSpPr>
        <xdr:cNvPr id="401" name="直線コネクタ 400"/>
        <xdr:cNvCxnSpPr/>
      </xdr:nvCxnSpPr>
      <xdr:spPr>
        <a:xfrm>
          <a:off x="9639300" y="13443319"/>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68861</xdr:rowOff>
    </xdr:from>
    <xdr:to>
      <xdr:col>50</xdr:col>
      <xdr:colOff>114300</xdr:colOff>
      <xdr:row>78</xdr:row>
      <xdr:rowOff>70219</xdr:rowOff>
    </xdr:to>
    <xdr:cxnSp macro="">
      <xdr:nvCxnSpPr>
        <xdr:cNvPr id="404" name="直線コネクタ 403"/>
        <xdr:cNvCxnSpPr/>
      </xdr:nvCxnSpPr>
      <xdr:spPr>
        <a:xfrm>
          <a:off x="8750300" y="1344196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68861</xdr:rowOff>
    </xdr:from>
    <xdr:to>
      <xdr:col>45</xdr:col>
      <xdr:colOff>177800</xdr:colOff>
      <xdr:row>78</xdr:row>
      <xdr:rowOff>91929</xdr:rowOff>
    </xdr:to>
    <xdr:cxnSp macro="">
      <xdr:nvCxnSpPr>
        <xdr:cNvPr id="407" name="直線コネクタ 406"/>
        <xdr:cNvCxnSpPr/>
      </xdr:nvCxnSpPr>
      <xdr:spPr>
        <a:xfrm flipV="1">
          <a:off x="7861300" y="13441961"/>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82482</xdr:rowOff>
    </xdr:from>
    <xdr:to>
      <xdr:col>41</xdr:col>
      <xdr:colOff>50800</xdr:colOff>
      <xdr:row>78</xdr:row>
      <xdr:rowOff>91929</xdr:rowOff>
    </xdr:to>
    <xdr:cxnSp macro="">
      <xdr:nvCxnSpPr>
        <xdr:cNvPr id="410" name="直線コネクタ 409"/>
        <xdr:cNvCxnSpPr/>
      </xdr:nvCxnSpPr>
      <xdr:spPr>
        <a:xfrm>
          <a:off x="6972300" y="13455582"/>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42883</xdr:rowOff>
    </xdr:from>
    <xdr:to>
      <xdr:col>55</xdr:col>
      <xdr:colOff>50800</xdr:colOff>
      <xdr:row>78</xdr:row>
      <xdr:rowOff>144483</xdr:rowOff>
    </xdr:to>
    <xdr:sp macro="" textlink="">
      <xdr:nvSpPr>
        <xdr:cNvPr id="420" name="楕円 419"/>
        <xdr:cNvSpPr/>
      </xdr:nvSpPr>
      <xdr:spPr>
        <a:xfrm>
          <a:off x="104267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2260</xdr:rowOff>
    </xdr:from>
    <xdr:ext cx="534377" cy="259045"/>
    <xdr:sp macro="" textlink="">
      <xdr:nvSpPr>
        <xdr:cNvPr id="421" name="普通建設事業費 （ うち新規整備　）該当値テキスト"/>
        <xdr:cNvSpPr txBox="1"/>
      </xdr:nvSpPr>
      <xdr:spPr>
        <a:xfrm>
          <a:off x="10528300" y="132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19419</xdr:rowOff>
    </xdr:from>
    <xdr:to>
      <xdr:col>50</xdr:col>
      <xdr:colOff>165100</xdr:colOff>
      <xdr:row>78</xdr:row>
      <xdr:rowOff>121019</xdr:rowOff>
    </xdr:to>
    <xdr:sp macro="" textlink="">
      <xdr:nvSpPr>
        <xdr:cNvPr id="422" name="楕円 421"/>
        <xdr:cNvSpPr/>
      </xdr:nvSpPr>
      <xdr:spPr>
        <a:xfrm>
          <a:off x="9588500" y="133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137546</xdr:rowOff>
    </xdr:from>
    <xdr:ext cx="534377" cy="259045"/>
    <xdr:sp macro="" textlink="">
      <xdr:nvSpPr>
        <xdr:cNvPr id="423" name="テキスト ボックス 422"/>
        <xdr:cNvSpPr txBox="1"/>
      </xdr:nvSpPr>
      <xdr:spPr>
        <a:xfrm>
          <a:off x="9372111" y="13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18061</xdr:rowOff>
    </xdr:from>
    <xdr:to>
      <xdr:col>46</xdr:col>
      <xdr:colOff>38100</xdr:colOff>
      <xdr:row>78</xdr:row>
      <xdr:rowOff>119661</xdr:rowOff>
    </xdr:to>
    <xdr:sp macro="" textlink="">
      <xdr:nvSpPr>
        <xdr:cNvPr id="424" name="楕円 423"/>
        <xdr:cNvSpPr/>
      </xdr:nvSpPr>
      <xdr:spPr>
        <a:xfrm>
          <a:off x="8699500" y="133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136188</xdr:rowOff>
    </xdr:from>
    <xdr:ext cx="534377" cy="259045"/>
    <xdr:sp macro="" textlink="">
      <xdr:nvSpPr>
        <xdr:cNvPr id="425" name="テキスト ボックス 424"/>
        <xdr:cNvSpPr txBox="1"/>
      </xdr:nvSpPr>
      <xdr:spPr>
        <a:xfrm>
          <a:off x="8483111" y="131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41129</xdr:rowOff>
    </xdr:from>
    <xdr:to>
      <xdr:col>41</xdr:col>
      <xdr:colOff>101600</xdr:colOff>
      <xdr:row>78</xdr:row>
      <xdr:rowOff>142729</xdr:rowOff>
    </xdr:to>
    <xdr:sp macro="" textlink="">
      <xdr:nvSpPr>
        <xdr:cNvPr id="426" name="楕円 425"/>
        <xdr:cNvSpPr/>
      </xdr:nvSpPr>
      <xdr:spPr>
        <a:xfrm>
          <a:off x="7810500" y="134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159256</xdr:rowOff>
    </xdr:from>
    <xdr:ext cx="534377" cy="259045"/>
    <xdr:sp macro="" textlink="">
      <xdr:nvSpPr>
        <xdr:cNvPr id="427" name="テキスト ボックス 426"/>
        <xdr:cNvSpPr txBox="1"/>
      </xdr:nvSpPr>
      <xdr:spPr>
        <a:xfrm>
          <a:off x="7594111" y="131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31682</xdr:rowOff>
    </xdr:from>
    <xdr:to>
      <xdr:col>36</xdr:col>
      <xdr:colOff>165100</xdr:colOff>
      <xdr:row>78</xdr:row>
      <xdr:rowOff>133282</xdr:rowOff>
    </xdr:to>
    <xdr:sp macro="" textlink="">
      <xdr:nvSpPr>
        <xdr:cNvPr id="428" name="楕円 427"/>
        <xdr:cNvSpPr/>
      </xdr:nvSpPr>
      <xdr:spPr>
        <a:xfrm>
          <a:off x="6921500" y="134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149809</xdr:rowOff>
    </xdr:from>
    <xdr:ext cx="534377" cy="259045"/>
    <xdr:sp macro="" textlink="">
      <xdr:nvSpPr>
        <xdr:cNvPr id="429" name="テキスト ボックス 428"/>
        <xdr:cNvSpPr txBox="1"/>
      </xdr:nvSpPr>
      <xdr:spPr>
        <a:xfrm>
          <a:off x="6705111" y="131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171194</xdr:rowOff>
    </xdr:from>
    <xdr:to>
      <xdr:col>55</xdr:col>
      <xdr:colOff>0</xdr:colOff>
      <xdr:row>98</xdr:row>
      <xdr:rowOff>131318</xdr:rowOff>
    </xdr:to>
    <xdr:cxnSp macro="">
      <xdr:nvCxnSpPr>
        <xdr:cNvPr id="458" name="直線コネクタ 457"/>
        <xdr:cNvCxnSpPr/>
      </xdr:nvCxnSpPr>
      <xdr:spPr>
        <a:xfrm flipV="1">
          <a:off x="9639300" y="16630394"/>
          <a:ext cx="838200" cy="30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129702</xdr:rowOff>
    </xdr:from>
    <xdr:to>
      <xdr:col>50</xdr:col>
      <xdr:colOff>114300</xdr:colOff>
      <xdr:row>98</xdr:row>
      <xdr:rowOff>131318</xdr:rowOff>
    </xdr:to>
    <xdr:cxnSp macro="">
      <xdr:nvCxnSpPr>
        <xdr:cNvPr id="461" name="直線コネクタ 460"/>
        <xdr:cNvCxnSpPr/>
      </xdr:nvCxnSpPr>
      <xdr:spPr>
        <a:xfrm>
          <a:off x="8750300" y="16931802"/>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126853</xdr:rowOff>
    </xdr:from>
    <xdr:to>
      <xdr:col>45</xdr:col>
      <xdr:colOff>177800</xdr:colOff>
      <xdr:row>98</xdr:row>
      <xdr:rowOff>129702</xdr:rowOff>
    </xdr:to>
    <xdr:cxnSp macro="">
      <xdr:nvCxnSpPr>
        <xdr:cNvPr id="464" name="直線コネクタ 463"/>
        <xdr:cNvCxnSpPr/>
      </xdr:nvCxnSpPr>
      <xdr:spPr>
        <a:xfrm>
          <a:off x="7861300" y="16928953"/>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91312</xdr:rowOff>
    </xdr:from>
    <xdr:to>
      <xdr:col>41</xdr:col>
      <xdr:colOff>50800</xdr:colOff>
      <xdr:row>98</xdr:row>
      <xdr:rowOff>126853</xdr:rowOff>
    </xdr:to>
    <xdr:cxnSp macro="">
      <xdr:nvCxnSpPr>
        <xdr:cNvPr id="467" name="直線コネクタ 466"/>
        <xdr:cNvCxnSpPr/>
      </xdr:nvCxnSpPr>
      <xdr:spPr>
        <a:xfrm>
          <a:off x="6972300" y="16893412"/>
          <a:ext cx="889000" cy="3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120394</xdr:rowOff>
    </xdr:from>
    <xdr:to>
      <xdr:col>55</xdr:col>
      <xdr:colOff>50800</xdr:colOff>
      <xdr:row>97</xdr:row>
      <xdr:rowOff>50544</xdr:rowOff>
    </xdr:to>
    <xdr:sp macro="" textlink="">
      <xdr:nvSpPr>
        <xdr:cNvPr id="477" name="楕円 476"/>
        <xdr:cNvSpPr/>
      </xdr:nvSpPr>
      <xdr:spPr>
        <a:xfrm>
          <a:off x="10426700" y="16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143271</xdr:rowOff>
    </xdr:from>
    <xdr:ext cx="534377" cy="259045"/>
    <xdr:sp macro="" textlink="">
      <xdr:nvSpPr>
        <xdr:cNvPr id="478" name="普通建設事業費 （ うち更新整備　）該当値テキスト"/>
        <xdr:cNvSpPr txBox="1"/>
      </xdr:nvSpPr>
      <xdr:spPr>
        <a:xfrm>
          <a:off x="10528300" y="164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80518</xdr:rowOff>
    </xdr:from>
    <xdr:to>
      <xdr:col>50</xdr:col>
      <xdr:colOff>165100</xdr:colOff>
      <xdr:row>99</xdr:row>
      <xdr:rowOff>10668</xdr:rowOff>
    </xdr:to>
    <xdr:sp macro="" textlink="">
      <xdr:nvSpPr>
        <xdr:cNvPr id="479" name="楕円 478"/>
        <xdr:cNvSpPr/>
      </xdr:nvSpPr>
      <xdr:spPr>
        <a:xfrm>
          <a:off x="9588500" y="168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1795</xdr:rowOff>
    </xdr:from>
    <xdr:ext cx="534377" cy="259045"/>
    <xdr:sp macro="" textlink="">
      <xdr:nvSpPr>
        <xdr:cNvPr id="480" name="テキスト ボックス 479"/>
        <xdr:cNvSpPr txBox="1"/>
      </xdr:nvSpPr>
      <xdr:spPr>
        <a:xfrm>
          <a:off x="9372111" y="1697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78902</xdr:rowOff>
    </xdr:from>
    <xdr:to>
      <xdr:col>46</xdr:col>
      <xdr:colOff>38100</xdr:colOff>
      <xdr:row>99</xdr:row>
      <xdr:rowOff>9052</xdr:rowOff>
    </xdr:to>
    <xdr:sp macro="" textlink="">
      <xdr:nvSpPr>
        <xdr:cNvPr id="481" name="楕円 480"/>
        <xdr:cNvSpPr/>
      </xdr:nvSpPr>
      <xdr:spPr>
        <a:xfrm>
          <a:off x="8699500" y="168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xdr:rowOff>
    </xdr:from>
    <xdr:ext cx="534377" cy="259045"/>
    <xdr:sp macro="" textlink="">
      <xdr:nvSpPr>
        <xdr:cNvPr id="482" name="テキスト ボックス 481"/>
        <xdr:cNvSpPr txBox="1"/>
      </xdr:nvSpPr>
      <xdr:spPr>
        <a:xfrm>
          <a:off x="8483111" y="1697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76053</xdr:rowOff>
    </xdr:from>
    <xdr:to>
      <xdr:col>41</xdr:col>
      <xdr:colOff>101600</xdr:colOff>
      <xdr:row>99</xdr:row>
      <xdr:rowOff>6203</xdr:rowOff>
    </xdr:to>
    <xdr:sp macro="" textlink="">
      <xdr:nvSpPr>
        <xdr:cNvPr id="483" name="楕円 482"/>
        <xdr:cNvSpPr/>
      </xdr:nvSpPr>
      <xdr:spPr>
        <a:xfrm>
          <a:off x="7810500" y="16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168780</xdr:rowOff>
    </xdr:from>
    <xdr:ext cx="534377" cy="259045"/>
    <xdr:sp macro="" textlink="">
      <xdr:nvSpPr>
        <xdr:cNvPr id="484" name="テキスト ボックス 483"/>
        <xdr:cNvSpPr txBox="1"/>
      </xdr:nvSpPr>
      <xdr:spPr>
        <a:xfrm>
          <a:off x="7594111" y="169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40512</xdr:rowOff>
    </xdr:from>
    <xdr:to>
      <xdr:col>36</xdr:col>
      <xdr:colOff>165100</xdr:colOff>
      <xdr:row>98</xdr:row>
      <xdr:rowOff>142112</xdr:rowOff>
    </xdr:to>
    <xdr:sp macro="" textlink="">
      <xdr:nvSpPr>
        <xdr:cNvPr id="485" name="楕円 484"/>
        <xdr:cNvSpPr/>
      </xdr:nvSpPr>
      <xdr:spPr>
        <a:xfrm>
          <a:off x="6921500" y="168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133239</xdr:rowOff>
    </xdr:from>
    <xdr:ext cx="534377" cy="259045"/>
    <xdr:sp macro="" textlink="">
      <xdr:nvSpPr>
        <xdr:cNvPr id="486" name="テキスト ボックス 485"/>
        <xdr:cNvSpPr txBox="1"/>
      </xdr:nvSpPr>
      <xdr:spPr>
        <a:xfrm>
          <a:off x="6705111" y="169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41177</xdr:rowOff>
    </xdr:from>
    <xdr:to>
      <xdr:col>85</xdr:col>
      <xdr:colOff>127000</xdr:colOff>
      <xdr:row>39</xdr:row>
      <xdr:rowOff>41935</xdr:rowOff>
    </xdr:to>
    <xdr:cxnSp macro="">
      <xdr:nvCxnSpPr>
        <xdr:cNvPr id="515" name="直線コネクタ 514"/>
        <xdr:cNvCxnSpPr/>
      </xdr:nvCxnSpPr>
      <xdr:spPr>
        <a:xfrm flipV="1">
          <a:off x="15481300" y="6727727"/>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23533</xdr:rowOff>
    </xdr:from>
    <xdr:to>
      <xdr:col>81</xdr:col>
      <xdr:colOff>50800</xdr:colOff>
      <xdr:row>39</xdr:row>
      <xdr:rowOff>41935</xdr:rowOff>
    </xdr:to>
    <xdr:cxnSp macro="">
      <xdr:nvCxnSpPr>
        <xdr:cNvPr id="518" name="直線コネクタ 517"/>
        <xdr:cNvCxnSpPr/>
      </xdr:nvCxnSpPr>
      <xdr:spPr>
        <a:xfrm>
          <a:off x="14592300" y="6710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23533</xdr:rowOff>
    </xdr:from>
    <xdr:to>
      <xdr:col>76</xdr:col>
      <xdr:colOff>114300</xdr:colOff>
      <xdr:row>39</xdr:row>
      <xdr:rowOff>29508</xdr:rowOff>
    </xdr:to>
    <xdr:cxnSp macro="">
      <xdr:nvCxnSpPr>
        <xdr:cNvPr id="521" name="直線コネクタ 520"/>
        <xdr:cNvCxnSpPr/>
      </xdr:nvCxnSpPr>
      <xdr:spPr>
        <a:xfrm flipV="1">
          <a:off x="13703300" y="6710083"/>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29508</xdr:rowOff>
    </xdr:from>
    <xdr:to>
      <xdr:col>71</xdr:col>
      <xdr:colOff>177800</xdr:colOff>
      <xdr:row>39</xdr:row>
      <xdr:rowOff>44203</xdr:rowOff>
    </xdr:to>
    <xdr:cxnSp macro="">
      <xdr:nvCxnSpPr>
        <xdr:cNvPr id="524" name="直線コネクタ 523"/>
        <xdr:cNvCxnSpPr/>
      </xdr:nvCxnSpPr>
      <xdr:spPr>
        <a:xfrm flipV="1">
          <a:off x="12814300" y="67160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161827</xdr:rowOff>
    </xdr:from>
    <xdr:to>
      <xdr:col>85</xdr:col>
      <xdr:colOff>177800</xdr:colOff>
      <xdr:row>39</xdr:row>
      <xdr:rowOff>91977</xdr:rowOff>
    </xdr:to>
    <xdr:sp macro="" textlink="">
      <xdr:nvSpPr>
        <xdr:cNvPr id="534" name="楕円 533"/>
        <xdr:cNvSpPr/>
      </xdr:nvSpPr>
      <xdr:spPr>
        <a:xfrm>
          <a:off x="16268700" y="66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162585</xdr:rowOff>
    </xdr:from>
    <xdr:to>
      <xdr:col>81</xdr:col>
      <xdr:colOff>101600</xdr:colOff>
      <xdr:row>39</xdr:row>
      <xdr:rowOff>92735</xdr:rowOff>
    </xdr:to>
    <xdr:sp macro="" textlink="">
      <xdr:nvSpPr>
        <xdr:cNvPr id="536" name="楕円 535"/>
        <xdr:cNvSpPr/>
      </xdr:nvSpPr>
      <xdr:spPr>
        <a:xfrm>
          <a:off x="15430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83862</xdr:rowOff>
    </xdr:from>
    <xdr:ext cx="378565" cy="259045"/>
    <xdr:sp macro="" textlink="">
      <xdr:nvSpPr>
        <xdr:cNvPr id="537" name="テキスト ボックス 536"/>
        <xdr:cNvSpPr txBox="1"/>
      </xdr:nvSpPr>
      <xdr:spPr>
        <a:xfrm>
          <a:off x="15292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144183</xdr:rowOff>
    </xdr:from>
    <xdr:to>
      <xdr:col>76</xdr:col>
      <xdr:colOff>165100</xdr:colOff>
      <xdr:row>39</xdr:row>
      <xdr:rowOff>74333</xdr:rowOff>
    </xdr:to>
    <xdr:sp macro="" textlink="">
      <xdr:nvSpPr>
        <xdr:cNvPr id="538" name="楕円 537"/>
        <xdr:cNvSpPr/>
      </xdr:nvSpPr>
      <xdr:spPr>
        <a:xfrm>
          <a:off x="14541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90860</xdr:rowOff>
    </xdr:from>
    <xdr:ext cx="469744" cy="259045"/>
    <xdr:sp macro="" textlink="">
      <xdr:nvSpPr>
        <xdr:cNvPr id="539" name="テキスト ボックス 538"/>
        <xdr:cNvSpPr txBox="1"/>
      </xdr:nvSpPr>
      <xdr:spPr>
        <a:xfrm>
          <a:off x="14357428" y="64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150158</xdr:rowOff>
    </xdr:from>
    <xdr:to>
      <xdr:col>72</xdr:col>
      <xdr:colOff>38100</xdr:colOff>
      <xdr:row>39</xdr:row>
      <xdr:rowOff>80308</xdr:rowOff>
    </xdr:to>
    <xdr:sp macro="" textlink="">
      <xdr:nvSpPr>
        <xdr:cNvPr id="540" name="楕円 539"/>
        <xdr:cNvSpPr/>
      </xdr:nvSpPr>
      <xdr:spPr>
        <a:xfrm>
          <a:off x="13652500" y="66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96834</xdr:rowOff>
    </xdr:from>
    <xdr:ext cx="469744" cy="259045"/>
    <xdr:sp macro="" textlink="">
      <xdr:nvSpPr>
        <xdr:cNvPr id="541" name="テキスト ボックス 540"/>
        <xdr:cNvSpPr txBox="1"/>
      </xdr:nvSpPr>
      <xdr:spPr>
        <a:xfrm>
          <a:off x="13468428" y="64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164853</xdr:rowOff>
    </xdr:from>
    <xdr:to>
      <xdr:col>67</xdr:col>
      <xdr:colOff>101600</xdr:colOff>
      <xdr:row>39</xdr:row>
      <xdr:rowOff>95003</xdr:rowOff>
    </xdr:to>
    <xdr:sp macro="" textlink="">
      <xdr:nvSpPr>
        <xdr:cNvPr id="542" name="楕円 541"/>
        <xdr:cNvSpPr/>
      </xdr:nvSpPr>
      <xdr:spPr>
        <a:xfrm>
          <a:off x="12763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86130</xdr:rowOff>
    </xdr:from>
    <xdr:ext cx="313932" cy="259045"/>
    <xdr:sp macro="" textlink="">
      <xdr:nvSpPr>
        <xdr:cNvPr id="543" name="テキスト ボックス 542"/>
        <xdr:cNvSpPr txBox="1"/>
      </xdr:nvSpPr>
      <xdr:spPr>
        <a:xfrm>
          <a:off x="12657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56261</xdr:rowOff>
    </xdr:from>
    <xdr:to>
      <xdr:col>85</xdr:col>
      <xdr:colOff>127000</xdr:colOff>
      <xdr:row>74</xdr:row>
      <xdr:rowOff>100406</xdr:rowOff>
    </xdr:to>
    <xdr:cxnSp macro="">
      <xdr:nvCxnSpPr>
        <xdr:cNvPr id="621" name="直線コネクタ 620"/>
        <xdr:cNvCxnSpPr/>
      </xdr:nvCxnSpPr>
      <xdr:spPr>
        <a:xfrm>
          <a:off x="15481300" y="12743561"/>
          <a:ext cx="838200" cy="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40780</xdr:rowOff>
    </xdr:from>
    <xdr:to>
      <xdr:col>81</xdr:col>
      <xdr:colOff>50800</xdr:colOff>
      <xdr:row>74</xdr:row>
      <xdr:rowOff>56261</xdr:rowOff>
    </xdr:to>
    <xdr:cxnSp macro="">
      <xdr:nvCxnSpPr>
        <xdr:cNvPr id="624" name="直線コネクタ 623"/>
        <xdr:cNvCxnSpPr/>
      </xdr:nvCxnSpPr>
      <xdr:spPr>
        <a:xfrm>
          <a:off x="14592300" y="12728080"/>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40780</xdr:rowOff>
    </xdr:from>
    <xdr:to>
      <xdr:col>76</xdr:col>
      <xdr:colOff>114300</xdr:colOff>
      <xdr:row>74</xdr:row>
      <xdr:rowOff>88659</xdr:rowOff>
    </xdr:to>
    <xdr:cxnSp macro="">
      <xdr:nvCxnSpPr>
        <xdr:cNvPr id="627" name="直線コネクタ 626"/>
        <xdr:cNvCxnSpPr/>
      </xdr:nvCxnSpPr>
      <xdr:spPr>
        <a:xfrm flipV="1">
          <a:off x="13703300" y="12728080"/>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88659</xdr:rowOff>
    </xdr:from>
    <xdr:to>
      <xdr:col>71</xdr:col>
      <xdr:colOff>177800</xdr:colOff>
      <xdr:row>75</xdr:row>
      <xdr:rowOff>14669</xdr:rowOff>
    </xdr:to>
    <xdr:cxnSp macro="">
      <xdr:nvCxnSpPr>
        <xdr:cNvPr id="630" name="直線コネクタ 629"/>
        <xdr:cNvCxnSpPr/>
      </xdr:nvCxnSpPr>
      <xdr:spPr>
        <a:xfrm flipV="1">
          <a:off x="12814300" y="12775959"/>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49606</xdr:rowOff>
    </xdr:from>
    <xdr:to>
      <xdr:col>85</xdr:col>
      <xdr:colOff>177800</xdr:colOff>
      <xdr:row>74</xdr:row>
      <xdr:rowOff>151206</xdr:rowOff>
    </xdr:to>
    <xdr:sp macro="" textlink="">
      <xdr:nvSpPr>
        <xdr:cNvPr id="640" name="楕円 639"/>
        <xdr:cNvSpPr/>
      </xdr:nvSpPr>
      <xdr:spPr>
        <a:xfrm>
          <a:off x="16268700" y="127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72483</xdr:rowOff>
    </xdr:from>
    <xdr:ext cx="534377" cy="259045"/>
    <xdr:sp macro="" textlink="">
      <xdr:nvSpPr>
        <xdr:cNvPr id="641" name="公債費該当値テキスト"/>
        <xdr:cNvSpPr txBox="1"/>
      </xdr:nvSpPr>
      <xdr:spPr>
        <a:xfrm>
          <a:off x="16370300" y="125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5461</xdr:rowOff>
    </xdr:from>
    <xdr:to>
      <xdr:col>81</xdr:col>
      <xdr:colOff>101600</xdr:colOff>
      <xdr:row>74</xdr:row>
      <xdr:rowOff>107061</xdr:rowOff>
    </xdr:to>
    <xdr:sp macro="" textlink="">
      <xdr:nvSpPr>
        <xdr:cNvPr id="642" name="楕円 641"/>
        <xdr:cNvSpPr/>
      </xdr:nvSpPr>
      <xdr:spPr>
        <a:xfrm>
          <a:off x="15430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123588</xdr:rowOff>
    </xdr:from>
    <xdr:ext cx="534377" cy="259045"/>
    <xdr:sp macro="" textlink="">
      <xdr:nvSpPr>
        <xdr:cNvPr id="643" name="テキスト ボックス 642"/>
        <xdr:cNvSpPr txBox="1"/>
      </xdr:nvSpPr>
      <xdr:spPr>
        <a:xfrm>
          <a:off x="15214111" y="124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161430</xdr:rowOff>
    </xdr:from>
    <xdr:to>
      <xdr:col>76</xdr:col>
      <xdr:colOff>165100</xdr:colOff>
      <xdr:row>74</xdr:row>
      <xdr:rowOff>91580</xdr:rowOff>
    </xdr:to>
    <xdr:sp macro="" textlink="">
      <xdr:nvSpPr>
        <xdr:cNvPr id="644" name="楕円 643"/>
        <xdr:cNvSpPr/>
      </xdr:nvSpPr>
      <xdr:spPr>
        <a:xfrm>
          <a:off x="14541500" y="12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108107</xdr:rowOff>
    </xdr:from>
    <xdr:ext cx="534377" cy="259045"/>
    <xdr:sp macro="" textlink="">
      <xdr:nvSpPr>
        <xdr:cNvPr id="645" name="テキスト ボックス 644"/>
        <xdr:cNvSpPr txBox="1"/>
      </xdr:nvSpPr>
      <xdr:spPr>
        <a:xfrm>
          <a:off x="14325111" y="12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37859</xdr:rowOff>
    </xdr:from>
    <xdr:to>
      <xdr:col>72</xdr:col>
      <xdr:colOff>38100</xdr:colOff>
      <xdr:row>74</xdr:row>
      <xdr:rowOff>139459</xdr:rowOff>
    </xdr:to>
    <xdr:sp macro="" textlink="">
      <xdr:nvSpPr>
        <xdr:cNvPr id="646" name="楕円 645"/>
        <xdr:cNvSpPr/>
      </xdr:nvSpPr>
      <xdr:spPr>
        <a:xfrm>
          <a:off x="13652500" y="127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155986</xdr:rowOff>
    </xdr:from>
    <xdr:ext cx="534377" cy="259045"/>
    <xdr:sp macro="" textlink="">
      <xdr:nvSpPr>
        <xdr:cNvPr id="647" name="テキスト ボックス 646"/>
        <xdr:cNvSpPr txBox="1"/>
      </xdr:nvSpPr>
      <xdr:spPr>
        <a:xfrm>
          <a:off x="13436111" y="125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135319</xdr:rowOff>
    </xdr:from>
    <xdr:to>
      <xdr:col>67</xdr:col>
      <xdr:colOff>101600</xdr:colOff>
      <xdr:row>75</xdr:row>
      <xdr:rowOff>65469</xdr:rowOff>
    </xdr:to>
    <xdr:sp macro="" textlink="">
      <xdr:nvSpPr>
        <xdr:cNvPr id="648" name="楕円 647"/>
        <xdr:cNvSpPr/>
      </xdr:nvSpPr>
      <xdr:spPr>
        <a:xfrm>
          <a:off x="12763500" y="128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81996</xdr:rowOff>
    </xdr:from>
    <xdr:ext cx="534377" cy="259045"/>
    <xdr:sp macro="" textlink="">
      <xdr:nvSpPr>
        <xdr:cNvPr id="649" name="テキスト ボックス 648"/>
        <xdr:cNvSpPr txBox="1"/>
      </xdr:nvSpPr>
      <xdr:spPr>
        <a:xfrm>
          <a:off x="12547111" y="125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83553</xdr:rowOff>
    </xdr:from>
    <xdr:to>
      <xdr:col>85</xdr:col>
      <xdr:colOff>127000</xdr:colOff>
      <xdr:row>98</xdr:row>
      <xdr:rowOff>52984</xdr:rowOff>
    </xdr:to>
    <xdr:cxnSp macro="">
      <xdr:nvCxnSpPr>
        <xdr:cNvPr id="678" name="直線コネクタ 677"/>
        <xdr:cNvCxnSpPr/>
      </xdr:nvCxnSpPr>
      <xdr:spPr>
        <a:xfrm>
          <a:off x="15481300" y="16714203"/>
          <a:ext cx="838200" cy="1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83553</xdr:rowOff>
    </xdr:from>
    <xdr:to>
      <xdr:col>81</xdr:col>
      <xdr:colOff>50800</xdr:colOff>
      <xdr:row>97</xdr:row>
      <xdr:rowOff>106071</xdr:rowOff>
    </xdr:to>
    <xdr:cxnSp macro="">
      <xdr:nvCxnSpPr>
        <xdr:cNvPr id="681" name="直線コネクタ 680"/>
        <xdr:cNvCxnSpPr/>
      </xdr:nvCxnSpPr>
      <xdr:spPr>
        <a:xfrm flipV="1">
          <a:off x="14592300" y="16714203"/>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106071</xdr:rowOff>
    </xdr:from>
    <xdr:to>
      <xdr:col>76</xdr:col>
      <xdr:colOff>114300</xdr:colOff>
      <xdr:row>98</xdr:row>
      <xdr:rowOff>59055</xdr:rowOff>
    </xdr:to>
    <xdr:cxnSp macro="">
      <xdr:nvCxnSpPr>
        <xdr:cNvPr id="684" name="直線コネクタ 683"/>
        <xdr:cNvCxnSpPr/>
      </xdr:nvCxnSpPr>
      <xdr:spPr>
        <a:xfrm flipV="1">
          <a:off x="13703300" y="16736721"/>
          <a:ext cx="8890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162433</xdr:rowOff>
    </xdr:from>
    <xdr:to>
      <xdr:col>71</xdr:col>
      <xdr:colOff>177800</xdr:colOff>
      <xdr:row>98</xdr:row>
      <xdr:rowOff>59055</xdr:rowOff>
    </xdr:to>
    <xdr:cxnSp macro="">
      <xdr:nvCxnSpPr>
        <xdr:cNvPr id="687" name="直線コネクタ 686"/>
        <xdr:cNvCxnSpPr/>
      </xdr:nvCxnSpPr>
      <xdr:spPr>
        <a:xfrm>
          <a:off x="12814300" y="16793083"/>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2184</xdr:rowOff>
    </xdr:from>
    <xdr:to>
      <xdr:col>85</xdr:col>
      <xdr:colOff>177800</xdr:colOff>
      <xdr:row>98</xdr:row>
      <xdr:rowOff>103784</xdr:rowOff>
    </xdr:to>
    <xdr:sp macro="" textlink="">
      <xdr:nvSpPr>
        <xdr:cNvPr id="697" name="楕円 696"/>
        <xdr:cNvSpPr/>
      </xdr:nvSpPr>
      <xdr:spPr>
        <a:xfrm>
          <a:off x="16268700" y="168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25061</xdr:rowOff>
    </xdr:from>
    <xdr:ext cx="534377" cy="259045"/>
    <xdr:sp macro="" textlink="">
      <xdr:nvSpPr>
        <xdr:cNvPr id="698" name="積立金該当値テキスト"/>
        <xdr:cNvSpPr txBox="1"/>
      </xdr:nvSpPr>
      <xdr:spPr>
        <a:xfrm>
          <a:off x="16370300" y="166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32753</xdr:rowOff>
    </xdr:from>
    <xdr:to>
      <xdr:col>81</xdr:col>
      <xdr:colOff>101600</xdr:colOff>
      <xdr:row>97</xdr:row>
      <xdr:rowOff>134353</xdr:rowOff>
    </xdr:to>
    <xdr:sp macro="" textlink="">
      <xdr:nvSpPr>
        <xdr:cNvPr id="699" name="楕円 698"/>
        <xdr:cNvSpPr/>
      </xdr:nvSpPr>
      <xdr:spPr>
        <a:xfrm>
          <a:off x="15430500" y="166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150880</xdr:rowOff>
    </xdr:from>
    <xdr:ext cx="534377" cy="259045"/>
    <xdr:sp macro="" textlink="">
      <xdr:nvSpPr>
        <xdr:cNvPr id="700" name="テキスト ボックス 699"/>
        <xdr:cNvSpPr txBox="1"/>
      </xdr:nvSpPr>
      <xdr:spPr>
        <a:xfrm>
          <a:off x="15214111" y="164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55271</xdr:rowOff>
    </xdr:from>
    <xdr:to>
      <xdr:col>76</xdr:col>
      <xdr:colOff>165100</xdr:colOff>
      <xdr:row>97</xdr:row>
      <xdr:rowOff>156871</xdr:rowOff>
    </xdr:to>
    <xdr:sp macro="" textlink="">
      <xdr:nvSpPr>
        <xdr:cNvPr id="701" name="楕円 700"/>
        <xdr:cNvSpPr/>
      </xdr:nvSpPr>
      <xdr:spPr>
        <a:xfrm>
          <a:off x="14541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1948</xdr:rowOff>
    </xdr:from>
    <xdr:ext cx="534377" cy="259045"/>
    <xdr:sp macro="" textlink="">
      <xdr:nvSpPr>
        <xdr:cNvPr id="702" name="テキスト ボックス 701"/>
        <xdr:cNvSpPr txBox="1"/>
      </xdr:nvSpPr>
      <xdr:spPr>
        <a:xfrm>
          <a:off x="14325111" y="164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8255</xdr:rowOff>
    </xdr:from>
    <xdr:to>
      <xdr:col>72</xdr:col>
      <xdr:colOff>38100</xdr:colOff>
      <xdr:row>98</xdr:row>
      <xdr:rowOff>109855</xdr:rowOff>
    </xdr:to>
    <xdr:sp macro="" textlink="">
      <xdr:nvSpPr>
        <xdr:cNvPr id="703" name="楕円 702"/>
        <xdr:cNvSpPr/>
      </xdr:nvSpPr>
      <xdr:spPr>
        <a:xfrm>
          <a:off x="13652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100982</xdr:rowOff>
    </xdr:from>
    <xdr:ext cx="534377" cy="259045"/>
    <xdr:sp macro="" textlink="">
      <xdr:nvSpPr>
        <xdr:cNvPr id="704" name="テキスト ボックス 703"/>
        <xdr:cNvSpPr txBox="1"/>
      </xdr:nvSpPr>
      <xdr:spPr>
        <a:xfrm>
          <a:off x="13436111" y="169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111633</xdr:rowOff>
    </xdr:from>
    <xdr:to>
      <xdr:col>67</xdr:col>
      <xdr:colOff>101600</xdr:colOff>
      <xdr:row>98</xdr:row>
      <xdr:rowOff>41783</xdr:rowOff>
    </xdr:to>
    <xdr:sp macro="" textlink="">
      <xdr:nvSpPr>
        <xdr:cNvPr id="705" name="楕円 704"/>
        <xdr:cNvSpPr/>
      </xdr:nvSpPr>
      <xdr:spPr>
        <a:xfrm>
          <a:off x="127635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58310</xdr:rowOff>
    </xdr:from>
    <xdr:ext cx="534377" cy="259045"/>
    <xdr:sp macro="" textlink="">
      <xdr:nvSpPr>
        <xdr:cNvPr id="706" name="テキスト ボックス 705"/>
        <xdr:cNvSpPr txBox="1"/>
      </xdr:nvSpPr>
      <xdr:spPr>
        <a:xfrm>
          <a:off x="12547111" y="165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20942</xdr:rowOff>
    </xdr:from>
    <xdr:to>
      <xdr:col>116</xdr:col>
      <xdr:colOff>63500</xdr:colOff>
      <xdr:row>36</xdr:row>
      <xdr:rowOff>1054</xdr:rowOff>
    </xdr:to>
    <xdr:cxnSp macro="">
      <xdr:nvCxnSpPr>
        <xdr:cNvPr id="731" name="直線コネクタ 730"/>
        <xdr:cNvCxnSpPr/>
      </xdr:nvCxnSpPr>
      <xdr:spPr>
        <a:xfrm>
          <a:off x="21323300" y="6021692"/>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20942</xdr:rowOff>
    </xdr:from>
    <xdr:to>
      <xdr:col>111</xdr:col>
      <xdr:colOff>177800</xdr:colOff>
      <xdr:row>35</xdr:row>
      <xdr:rowOff>62890</xdr:rowOff>
    </xdr:to>
    <xdr:cxnSp macro="">
      <xdr:nvCxnSpPr>
        <xdr:cNvPr id="734" name="直線コネクタ 733"/>
        <xdr:cNvCxnSpPr/>
      </xdr:nvCxnSpPr>
      <xdr:spPr>
        <a:xfrm flipV="1">
          <a:off x="20434300" y="602169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62890</xdr:rowOff>
    </xdr:from>
    <xdr:to>
      <xdr:col>107</xdr:col>
      <xdr:colOff>50800</xdr:colOff>
      <xdr:row>38</xdr:row>
      <xdr:rowOff>25400</xdr:rowOff>
    </xdr:to>
    <xdr:cxnSp macro="">
      <xdr:nvCxnSpPr>
        <xdr:cNvPr id="737" name="直線コネクタ 736"/>
        <xdr:cNvCxnSpPr/>
      </xdr:nvCxnSpPr>
      <xdr:spPr>
        <a:xfrm flipV="1">
          <a:off x="19545300" y="6063640"/>
          <a:ext cx="889000" cy="4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121704</xdr:rowOff>
    </xdr:from>
    <xdr:to>
      <xdr:col>116</xdr:col>
      <xdr:colOff>114300</xdr:colOff>
      <xdr:row>36</xdr:row>
      <xdr:rowOff>51854</xdr:rowOff>
    </xdr:to>
    <xdr:sp macro="" textlink="">
      <xdr:nvSpPr>
        <xdr:cNvPr id="750" name="楕円 749"/>
        <xdr:cNvSpPr/>
      </xdr:nvSpPr>
      <xdr:spPr>
        <a:xfrm>
          <a:off x="22110700" y="61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144581</xdr:rowOff>
    </xdr:from>
    <xdr:ext cx="469744" cy="259045"/>
    <xdr:sp macro="" textlink="">
      <xdr:nvSpPr>
        <xdr:cNvPr id="751" name="投資及び出資金該当値テキスト"/>
        <xdr:cNvSpPr txBox="1"/>
      </xdr:nvSpPr>
      <xdr:spPr>
        <a:xfrm>
          <a:off x="22212300" y="59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141592</xdr:rowOff>
    </xdr:from>
    <xdr:to>
      <xdr:col>112</xdr:col>
      <xdr:colOff>38100</xdr:colOff>
      <xdr:row>35</xdr:row>
      <xdr:rowOff>71742</xdr:rowOff>
    </xdr:to>
    <xdr:sp macro="" textlink="">
      <xdr:nvSpPr>
        <xdr:cNvPr id="752" name="楕円 751"/>
        <xdr:cNvSpPr/>
      </xdr:nvSpPr>
      <xdr:spPr>
        <a:xfrm>
          <a:off x="21272500" y="59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88269</xdr:rowOff>
    </xdr:from>
    <xdr:ext cx="469744" cy="259045"/>
    <xdr:sp macro="" textlink="">
      <xdr:nvSpPr>
        <xdr:cNvPr id="753" name="テキスト ボックス 752"/>
        <xdr:cNvSpPr txBox="1"/>
      </xdr:nvSpPr>
      <xdr:spPr>
        <a:xfrm>
          <a:off x="21088428" y="574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12090</xdr:rowOff>
    </xdr:from>
    <xdr:to>
      <xdr:col>107</xdr:col>
      <xdr:colOff>101600</xdr:colOff>
      <xdr:row>35</xdr:row>
      <xdr:rowOff>113690</xdr:rowOff>
    </xdr:to>
    <xdr:sp macro="" textlink="">
      <xdr:nvSpPr>
        <xdr:cNvPr id="754" name="楕円 753"/>
        <xdr:cNvSpPr/>
      </xdr:nvSpPr>
      <xdr:spPr>
        <a:xfrm>
          <a:off x="20383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130217</xdr:rowOff>
    </xdr:from>
    <xdr:ext cx="469744" cy="259045"/>
    <xdr:sp macro="" textlink="">
      <xdr:nvSpPr>
        <xdr:cNvPr id="755" name="テキスト ボックス 754"/>
        <xdr:cNvSpPr txBox="1"/>
      </xdr:nvSpPr>
      <xdr:spPr>
        <a:xfrm>
          <a:off x="20199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104267</xdr:rowOff>
    </xdr:from>
    <xdr:to>
      <xdr:col>116</xdr:col>
      <xdr:colOff>63500</xdr:colOff>
      <xdr:row>55</xdr:row>
      <xdr:rowOff>109068</xdr:rowOff>
    </xdr:to>
    <xdr:cxnSp macro="">
      <xdr:nvCxnSpPr>
        <xdr:cNvPr id="786" name="直線コネクタ 785"/>
        <xdr:cNvCxnSpPr/>
      </xdr:nvCxnSpPr>
      <xdr:spPr>
        <a:xfrm flipV="1">
          <a:off x="21323300" y="953401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107970</xdr:rowOff>
    </xdr:from>
    <xdr:to>
      <xdr:col>111</xdr:col>
      <xdr:colOff>177800</xdr:colOff>
      <xdr:row>55</xdr:row>
      <xdr:rowOff>109068</xdr:rowOff>
    </xdr:to>
    <xdr:cxnSp macro="">
      <xdr:nvCxnSpPr>
        <xdr:cNvPr id="789" name="直線コネクタ 788"/>
        <xdr:cNvCxnSpPr/>
      </xdr:nvCxnSpPr>
      <xdr:spPr>
        <a:xfrm>
          <a:off x="20434300" y="953772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107970</xdr:rowOff>
    </xdr:from>
    <xdr:to>
      <xdr:col>107</xdr:col>
      <xdr:colOff>50800</xdr:colOff>
      <xdr:row>55</xdr:row>
      <xdr:rowOff>109342</xdr:rowOff>
    </xdr:to>
    <xdr:cxnSp macro="">
      <xdr:nvCxnSpPr>
        <xdr:cNvPr id="792" name="直線コネクタ 791"/>
        <xdr:cNvCxnSpPr/>
      </xdr:nvCxnSpPr>
      <xdr:spPr>
        <a:xfrm flipV="1">
          <a:off x="19545300" y="95377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101524</xdr:rowOff>
    </xdr:from>
    <xdr:to>
      <xdr:col>102</xdr:col>
      <xdr:colOff>114300</xdr:colOff>
      <xdr:row>55</xdr:row>
      <xdr:rowOff>109342</xdr:rowOff>
    </xdr:to>
    <xdr:cxnSp macro="">
      <xdr:nvCxnSpPr>
        <xdr:cNvPr id="795" name="直線コネクタ 794"/>
        <xdr:cNvCxnSpPr/>
      </xdr:nvCxnSpPr>
      <xdr:spPr>
        <a:xfrm>
          <a:off x="18656300" y="953127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53467</xdr:rowOff>
    </xdr:from>
    <xdr:to>
      <xdr:col>116</xdr:col>
      <xdr:colOff>114300</xdr:colOff>
      <xdr:row>55</xdr:row>
      <xdr:rowOff>155067</xdr:rowOff>
    </xdr:to>
    <xdr:sp macro="" textlink="">
      <xdr:nvSpPr>
        <xdr:cNvPr id="805" name="楕円 804"/>
        <xdr:cNvSpPr/>
      </xdr:nvSpPr>
      <xdr:spPr>
        <a:xfrm>
          <a:off x="221107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76344</xdr:rowOff>
    </xdr:from>
    <xdr:ext cx="534377" cy="259045"/>
    <xdr:sp macro="" textlink="">
      <xdr:nvSpPr>
        <xdr:cNvPr id="806" name="貸付金該当値テキスト"/>
        <xdr:cNvSpPr txBox="1"/>
      </xdr:nvSpPr>
      <xdr:spPr>
        <a:xfrm>
          <a:off x="22212300"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58268</xdr:rowOff>
    </xdr:from>
    <xdr:to>
      <xdr:col>112</xdr:col>
      <xdr:colOff>38100</xdr:colOff>
      <xdr:row>55</xdr:row>
      <xdr:rowOff>159868</xdr:rowOff>
    </xdr:to>
    <xdr:sp macro="" textlink="">
      <xdr:nvSpPr>
        <xdr:cNvPr id="807" name="楕円 806"/>
        <xdr:cNvSpPr/>
      </xdr:nvSpPr>
      <xdr:spPr>
        <a:xfrm>
          <a:off x="212725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4945</xdr:rowOff>
    </xdr:from>
    <xdr:ext cx="534377" cy="259045"/>
    <xdr:sp macro="" textlink="">
      <xdr:nvSpPr>
        <xdr:cNvPr id="808" name="テキスト ボックス 807"/>
        <xdr:cNvSpPr txBox="1"/>
      </xdr:nvSpPr>
      <xdr:spPr>
        <a:xfrm>
          <a:off x="21056111" y="92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57170</xdr:rowOff>
    </xdr:from>
    <xdr:to>
      <xdr:col>107</xdr:col>
      <xdr:colOff>101600</xdr:colOff>
      <xdr:row>55</xdr:row>
      <xdr:rowOff>158770</xdr:rowOff>
    </xdr:to>
    <xdr:sp macro="" textlink="">
      <xdr:nvSpPr>
        <xdr:cNvPr id="809" name="楕円 808"/>
        <xdr:cNvSpPr/>
      </xdr:nvSpPr>
      <xdr:spPr>
        <a:xfrm>
          <a:off x="20383500" y="94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3847</xdr:rowOff>
    </xdr:from>
    <xdr:ext cx="534377" cy="259045"/>
    <xdr:sp macro="" textlink="">
      <xdr:nvSpPr>
        <xdr:cNvPr id="810" name="テキスト ボックス 809"/>
        <xdr:cNvSpPr txBox="1"/>
      </xdr:nvSpPr>
      <xdr:spPr>
        <a:xfrm>
          <a:off x="20167111" y="92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58542</xdr:rowOff>
    </xdr:from>
    <xdr:to>
      <xdr:col>102</xdr:col>
      <xdr:colOff>165100</xdr:colOff>
      <xdr:row>55</xdr:row>
      <xdr:rowOff>160142</xdr:rowOff>
    </xdr:to>
    <xdr:sp macro="" textlink="">
      <xdr:nvSpPr>
        <xdr:cNvPr id="811" name="楕円 810"/>
        <xdr:cNvSpPr/>
      </xdr:nvSpPr>
      <xdr:spPr>
        <a:xfrm>
          <a:off x="19494500" y="94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5219</xdr:rowOff>
    </xdr:from>
    <xdr:ext cx="534377" cy="259045"/>
    <xdr:sp macro="" textlink="">
      <xdr:nvSpPr>
        <xdr:cNvPr id="812" name="テキスト ボックス 811"/>
        <xdr:cNvSpPr txBox="1"/>
      </xdr:nvSpPr>
      <xdr:spPr>
        <a:xfrm>
          <a:off x="19278111" y="92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50724</xdr:rowOff>
    </xdr:from>
    <xdr:to>
      <xdr:col>98</xdr:col>
      <xdr:colOff>38100</xdr:colOff>
      <xdr:row>55</xdr:row>
      <xdr:rowOff>152324</xdr:rowOff>
    </xdr:to>
    <xdr:sp macro="" textlink="">
      <xdr:nvSpPr>
        <xdr:cNvPr id="813" name="楕円 812"/>
        <xdr:cNvSpPr/>
      </xdr:nvSpPr>
      <xdr:spPr>
        <a:xfrm>
          <a:off x="18605500" y="94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168851</xdr:rowOff>
    </xdr:from>
    <xdr:ext cx="534377" cy="259045"/>
    <xdr:sp macro="" textlink="">
      <xdr:nvSpPr>
        <xdr:cNvPr id="814" name="テキスト ボックス 813"/>
        <xdr:cNvSpPr txBox="1"/>
      </xdr:nvSpPr>
      <xdr:spPr>
        <a:xfrm>
          <a:off x="18389111" y="92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155999</xdr:rowOff>
    </xdr:from>
    <xdr:to>
      <xdr:col>116</xdr:col>
      <xdr:colOff>63500</xdr:colOff>
      <xdr:row>73</xdr:row>
      <xdr:rowOff>79075</xdr:rowOff>
    </xdr:to>
    <xdr:cxnSp macro="">
      <xdr:nvCxnSpPr>
        <xdr:cNvPr id="842" name="直線コネクタ 841"/>
        <xdr:cNvCxnSpPr/>
      </xdr:nvCxnSpPr>
      <xdr:spPr>
        <a:xfrm flipV="1">
          <a:off x="21323300" y="12500399"/>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68925</xdr:rowOff>
    </xdr:from>
    <xdr:to>
      <xdr:col>111</xdr:col>
      <xdr:colOff>177800</xdr:colOff>
      <xdr:row>73</xdr:row>
      <xdr:rowOff>79075</xdr:rowOff>
    </xdr:to>
    <xdr:cxnSp macro="">
      <xdr:nvCxnSpPr>
        <xdr:cNvPr id="845" name="直線コネクタ 844"/>
        <xdr:cNvCxnSpPr/>
      </xdr:nvCxnSpPr>
      <xdr:spPr>
        <a:xfrm>
          <a:off x="20434300" y="1258477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113480</xdr:rowOff>
    </xdr:from>
    <xdr:to>
      <xdr:col>107</xdr:col>
      <xdr:colOff>50800</xdr:colOff>
      <xdr:row>73</xdr:row>
      <xdr:rowOff>68925</xdr:rowOff>
    </xdr:to>
    <xdr:cxnSp macro="">
      <xdr:nvCxnSpPr>
        <xdr:cNvPr id="848" name="直線コネクタ 847"/>
        <xdr:cNvCxnSpPr/>
      </xdr:nvCxnSpPr>
      <xdr:spPr>
        <a:xfrm>
          <a:off x="19545300" y="12457880"/>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170744</xdr:rowOff>
    </xdr:from>
    <xdr:to>
      <xdr:col>102</xdr:col>
      <xdr:colOff>114300</xdr:colOff>
      <xdr:row>72</xdr:row>
      <xdr:rowOff>113480</xdr:rowOff>
    </xdr:to>
    <xdr:cxnSp macro="">
      <xdr:nvCxnSpPr>
        <xdr:cNvPr id="851" name="直線コネクタ 850"/>
        <xdr:cNvCxnSpPr/>
      </xdr:nvCxnSpPr>
      <xdr:spPr>
        <a:xfrm>
          <a:off x="18656300" y="12343694"/>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105199</xdr:rowOff>
    </xdr:from>
    <xdr:to>
      <xdr:col>116</xdr:col>
      <xdr:colOff>114300</xdr:colOff>
      <xdr:row>73</xdr:row>
      <xdr:rowOff>35349</xdr:rowOff>
    </xdr:to>
    <xdr:sp macro="" textlink="">
      <xdr:nvSpPr>
        <xdr:cNvPr id="861" name="楕円 860"/>
        <xdr:cNvSpPr/>
      </xdr:nvSpPr>
      <xdr:spPr>
        <a:xfrm>
          <a:off x="221107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128076</xdr:rowOff>
    </xdr:from>
    <xdr:ext cx="534377" cy="259045"/>
    <xdr:sp macro="" textlink="">
      <xdr:nvSpPr>
        <xdr:cNvPr id="862" name="繰出金該当値テキスト"/>
        <xdr:cNvSpPr txBox="1"/>
      </xdr:nvSpPr>
      <xdr:spPr>
        <a:xfrm>
          <a:off x="22212300" y="123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28275</xdr:rowOff>
    </xdr:from>
    <xdr:to>
      <xdr:col>112</xdr:col>
      <xdr:colOff>38100</xdr:colOff>
      <xdr:row>73</xdr:row>
      <xdr:rowOff>129875</xdr:rowOff>
    </xdr:to>
    <xdr:sp macro="" textlink="">
      <xdr:nvSpPr>
        <xdr:cNvPr id="863" name="楕円 862"/>
        <xdr:cNvSpPr/>
      </xdr:nvSpPr>
      <xdr:spPr>
        <a:xfrm>
          <a:off x="21272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146402</xdr:rowOff>
    </xdr:from>
    <xdr:ext cx="534377" cy="259045"/>
    <xdr:sp macro="" textlink="">
      <xdr:nvSpPr>
        <xdr:cNvPr id="864" name="テキスト ボックス 863"/>
        <xdr:cNvSpPr txBox="1"/>
      </xdr:nvSpPr>
      <xdr:spPr>
        <a:xfrm>
          <a:off x="21056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18125</xdr:rowOff>
    </xdr:from>
    <xdr:to>
      <xdr:col>107</xdr:col>
      <xdr:colOff>101600</xdr:colOff>
      <xdr:row>73</xdr:row>
      <xdr:rowOff>119725</xdr:rowOff>
    </xdr:to>
    <xdr:sp macro="" textlink="">
      <xdr:nvSpPr>
        <xdr:cNvPr id="865" name="楕円 864"/>
        <xdr:cNvSpPr/>
      </xdr:nvSpPr>
      <xdr:spPr>
        <a:xfrm>
          <a:off x="20383500" y="12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136252</xdr:rowOff>
    </xdr:from>
    <xdr:ext cx="534377" cy="259045"/>
    <xdr:sp macro="" textlink="">
      <xdr:nvSpPr>
        <xdr:cNvPr id="866" name="テキスト ボックス 865"/>
        <xdr:cNvSpPr txBox="1"/>
      </xdr:nvSpPr>
      <xdr:spPr>
        <a:xfrm>
          <a:off x="20167111" y="123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62680</xdr:rowOff>
    </xdr:from>
    <xdr:to>
      <xdr:col>102</xdr:col>
      <xdr:colOff>165100</xdr:colOff>
      <xdr:row>72</xdr:row>
      <xdr:rowOff>164280</xdr:rowOff>
    </xdr:to>
    <xdr:sp macro="" textlink="">
      <xdr:nvSpPr>
        <xdr:cNvPr id="867" name="楕円 866"/>
        <xdr:cNvSpPr/>
      </xdr:nvSpPr>
      <xdr:spPr>
        <a:xfrm>
          <a:off x="19494500" y="12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9357</xdr:rowOff>
    </xdr:from>
    <xdr:ext cx="534377" cy="259045"/>
    <xdr:sp macro="" textlink="">
      <xdr:nvSpPr>
        <xdr:cNvPr id="868" name="テキスト ボックス 867"/>
        <xdr:cNvSpPr txBox="1"/>
      </xdr:nvSpPr>
      <xdr:spPr>
        <a:xfrm>
          <a:off x="19278111" y="121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119944</xdr:rowOff>
    </xdr:from>
    <xdr:to>
      <xdr:col>98</xdr:col>
      <xdr:colOff>38100</xdr:colOff>
      <xdr:row>72</xdr:row>
      <xdr:rowOff>50094</xdr:rowOff>
    </xdr:to>
    <xdr:sp macro="" textlink="">
      <xdr:nvSpPr>
        <xdr:cNvPr id="869" name="楕円 868"/>
        <xdr:cNvSpPr/>
      </xdr:nvSpPr>
      <xdr:spPr>
        <a:xfrm>
          <a:off x="18605500" y="122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66621</xdr:rowOff>
    </xdr:from>
    <xdr:ext cx="534377" cy="259045"/>
    <xdr:sp macro="" textlink="">
      <xdr:nvSpPr>
        <xdr:cNvPr id="870" name="テキスト ボックス 869"/>
        <xdr:cNvSpPr txBox="1"/>
      </xdr:nvSpPr>
      <xdr:spPr>
        <a:xfrm>
          <a:off x="18389111" y="120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性質別歳出の中で割合が大きかったのは、普通建設事業費で、次に職員給与や議員報酬、退職給付費用などの人件費、扶助費、一部事務組合などへの繰出金となっている。普通建設事業費については、地方道路整備事業費や小学校施設建設等整備事業費の増加などにより、更新整備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円となった。人件費については、職員数の減などに伴い前年度比▲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当町は行政区域面積が広く、保育所・小学校などの施設数が多いといったいわゆるスケールデメリットが働いていることなどから類似団体平均に比べ高くなっている。扶助費については、児童手当給付事業などで事業費の減があったが、保育所運営事業や自立支援給付事業に係る対象者の増加などにより支出の増加があ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円となった。また、高齢化社会の進展に伴い、社会保障関係経費は、今後さらに比率が上昇するものと考えられる。繰出金については、下水道事業や介護保険事業での増などにより前年度比＋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特に下水道事業への繰出金は年々増加しており、悪化が危惧されるため、今後は経費の節減をはじめ、独立採算の原則に立ち返った料金の適正化を図るなどして、普通会計への負担軽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51199</xdr:rowOff>
    </xdr:from>
    <xdr:to>
      <xdr:col>24</xdr:col>
      <xdr:colOff>63500</xdr:colOff>
      <xdr:row>34</xdr:row>
      <xdr:rowOff>81897</xdr:rowOff>
    </xdr:to>
    <xdr:cxnSp macro="">
      <xdr:nvCxnSpPr>
        <xdr:cNvPr id="63" name="直線コネクタ 62"/>
        <xdr:cNvCxnSpPr/>
      </xdr:nvCxnSpPr>
      <xdr:spPr>
        <a:xfrm flipV="1">
          <a:off x="3797300" y="5880499"/>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81897</xdr:rowOff>
    </xdr:from>
    <xdr:to>
      <xdr:col>19</xdr:col>
      <xdr:colOff>177800</xdr:colOff>
      <xdr:row>35</xdr:row>
      <xdr:rowOff>24747</xdr:rowOff>
    </xdr:to>
    <xdr:cxnSp macro="">
      <xdr:nvCxnSpPr>
        <xdr:cNvPr id="66" name="直線コネクタ 65"/>
        <xdr:cNvCxnSpPr/>
      </xdr:nvCxnSpPr>
      <xdr:spPr>
        <a:xfrm flipV="1">
          <a:off x="2908300" y="591119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153089</xdr:rowOff>
    </xdr:from>
    <xdr:to>
      <xdr:col>15</xdr:col>
      <xdr:colOff>50800</xdr:colOff>
      <xdr:row>35</xdr:row>
      <xdr:rowOff>24747</xdr:rowOff>
    </xdr:to>
    <xdr:cxnSp macro="">
      <xdr:nvCxnSpPr>
        <xdr:cNvPr id="69" name="直線コネクタ 68"/>
        <xdr:cNvCxnSpPr/>
      </xdr:nvCxnSpPr>
      <xdr:spPr>
        <a:xfrm>
          <a:off x="2019300" y="5982389"/>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133822</xdr:rowOff>
    </xdr:from>
    <xdr:to>
      <xdr:col>10</xdr:col>
      <xdr:colOff>114300</xdr:colOff>
      <xdr:row>34</xdr:row>
      <xdr:rowOff>153089</xdr:rowOff>
    </xdr:to>
    <xdr:cxnSp macro="">
      <xdr:nvCxnSpPr>
        <xdr:cNvPr id="72" name="直線コネクタ 71"/>
        <xdr:cNvCxnSpPr/>
      </xdr:nvCxnSpPr>
      <xdr:spPr>
        <a:xfrm>
          <a:off x="1130300" y="5791672"/>
          <a:ext cx="889000" cy="1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xdr:rowOff>
    </xdr:from>
    <xdr:to>
      <xdr:col>24</xdr:col>
      <xdr:colOff>114300</xdr:colOff>
      <xdr:row>34</xdr:row>
      <xdr:rowOff>101999</xdr:rowOff>
    </xdr:to>
    <xdr:sp macro="" textlink="">
      <xdr:nvSpPr>
        <xdr:cNvPr id="82" name="楕円 81"/>
        <xdr:cNvSpPr/>
      </xdr:nvSpPr>
      <xdr:spPr>
        <a:xfrm>
          <a:off x="45847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23276</xdr:rowOff>
    </xdr:from>
    <xdr:ext cx="469744" cy="259045"/>
    <xdr:sp macro="" textlink="">
      <xdr:nvSpPr>
        <xdr:cNvPr id="83" name="議会費該当値テキスト"/>
        <xdr:cNvSpPr txBox="1"/>
      </xdr:nvSpPr>
      <xdr:spPr>
        <a:xfrm>
          <a:off x="4686300" y="568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31097</xdr:rowOff>
    </xdr:from>
    <xdr:to>
      <xdr:col>20</xdr:col>
      <xdr:colOff>38100</xdr:colOff>
      <xdr:row>34</xdr:row>
      <xdr:rowOff>132697</xdr:rowOff>
    </xdr:to>
    <xdr:sp macro="" textlink="">
      <xdr:nvSpPr>
        <xdr:cNvPr id="84" name="楕円 83"/>
        <xdr:cNvSpPr/>
      </xdr:nvSpPr>
      <xdr:spPr>
        <a:xfrm>
          <a:off x="3746500" y="58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149224</xdr:rowOff>
    </xdr:from>
    <xdr:ext cx="469744" cy="259045"/>
    <xdr:sp macro="" textlink="">
      <xdr:nvSpPr>
        <xdr:cNvPr id="85" name="テキスト ボックス 84"/>
        <xdr:cNvSpPr txBox="1"/>
      </xdr:nvSpPr>
      <xdr:spPr>
        <a:xfrm>
          <a:off x="3562428" y="563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145397</xdr:rowOff>
    </xdr:from>
    <xdr:to>
      <xdr:col>15</xdr:col>
      <xdr:colOff>101600</xdr:colOff>
      <xdr:row>35</xdr:row>
      <xdr:rowOff>75547</xdr:rowOff>
    </xdr:to>
    <xdr:sp macro="" textlink="">
      <xdr:nvSpPr>
        <xdr:cNvPr id="86" name="楕円 85"/>
        <xdr:cNvSpPr/>
      </xdr:nvSpPr>
      <xdr:spPr>
        <a:xfrm>
          <a:off x="2857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92074</xdr:rowOff>
    </xdr:from>
    <xdr:ext cx="469744" cy="259045"/>
    <xdr:sp macro="" textlink="">
      <xdr:nvSpPr>
        <xdr:cNvPr id="87" name="テキスト ボックス 86"/>
        <xdr:cNvSpPr txBox="1"/>
      </xdr:nvSpPr>
      <xdr:spPr>
        <a:xfrm>
          <a:off x="2673428" y="5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102289</xdr:rowOff>
    </xdr:from>
    <xdr:to>
      <xdr:col>10</xdr:col>
      <xdr:colOff>165100</xdr:colOff>
      <xdr:row>35</xdr:row>
      <xdr:rowOff>32439</xdr:rowOff>
    </xdr:to>
    <xdr:sp macro="" textlink="">
      <xdr:nvSpPr>
        <xdr:cNvPr id="88" name="楕円 87"/>
        <xdr:cNvSpPr/>
      </xdr:nvSpPr>
      <xdr:spPr>
        <a:xfrm>
          <a:off x="1968500" y="59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48966</xdr:rowOff>
    </xdr:from>
    <xdr:ext cx="469744" cy="259045"/>
    <xdr:sp macro="" textlink="">
      <xdr:nvSpPr>
        <xdr:cNvPr id="89" name="テキスト ボックス 88"/>
        <xdr:cNvSpPr txBox="1"/>
      </xdr:nvSpPr>
      <xdr:spPr>
        <a:xfrm>
          <a:off x="1784428" y="570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83022</xdr:rowOff>
    </xdr:from>
    <xdr:to>
      <xdr:col>6</xdr:col>
      <xdr:colOff>38100</xdr:colOff>
      <xdr:row>34</xdr:row>
      <xdr:rowOff>13172</xdr:rowOff>
    </xdr:to>
    <xdr:sp macro="" textlink="">
      <xdr:nvSpPr>
        <xdr:cNvPr id="90" name="楕円 89"/>
        <xdr:cNvSpPr/>
      </xdr:nvSpPr>
      <xdr:spPr>
        <a:xfrm>
          <a:off x="1079500" y="57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29699</xdr:rowOff>
    </xdr:from>
    <xdr:ext cx="469744" cy="259045"/>
    <xdr:sp macro="" textlink="">
      <xdr:nvSpPr>
        <xdr:cNvPr id="91" name="テキスト ボックス 90"/>
        <xdr:cNvSpPr txBox="1"/>
      </xdr:nvSpPr>
      <xdr:spPr>
        <a:xfrm>
          <a:off x="895428" y="5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101469</xdr:rowOff>
    </xdr:from>
    <xdr:to>
      <xdr:col>24</xdr:col>
      <xdr:colOff>63500</xdr:colOff>
      <xdr:row>58</xdr:row>
      <xdr:rowOff>2387</xdr:rowOff>
    </xdr:to>
    <xdr:cxnSp macro="">
      <xdr:nvCxnSpPr>
        <xdr:cNvPr id="123" name="直線コネクタ 122"/>
        <xdr:cNvCxnSpPr/>
      </xdr:nvCxnSpPr>
      <xdr:spPr>
        <a:xfrm flipV="1">
          <a:off x="3797300" y="9874119"/>
          <a:ext cx="8382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136053</xdr:rowOff>
    </xdr:from>
    <xdr:to>
      <xdr:col>19</xdr:col>
      <xdr:colOff>177800</xdr:colOff>
      <xdr:row>58</xdr:row>
      <xdr:rowOff>2387</xdr:rowOff>
    </xdr:to>
    <xdr:cxnSp macro="">
      <xdr:nvCxnSpPr>
        <xdr:cNvPr id="126" name="直線コネクタ 125"/>
        <xdr:cNvCxnSpPr/>
      </xdr:nvCxnSpPr>
      <xdr:spPr>
        <a:xfrm>
          <a:off x="2908300" y="9908703"/>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129152</xdr:rowOff>
    </xdr:from>
    <xdr:to>
      <xdr:col>15</xdr:col>
      <xdr:colOff>50800</xdr:colOff>
      <xdr:row>57</xdr:row>
      <xdr:rowOff>136053</xdr:rowOff>
    </xdr:to>
    <xdr:cxnSp macro="">
      <xdr:nvCxnSpPr>
        <xdr:cNvPr id="129" name="直線コネクタ 128"/>
        <xdr:cNvCxnSpPr/>
      </xdr:nvCxnSpPr>
      <xdr:spPr>
        <a:xfrm>
          <a:off x="2019300" y="9901802"/>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71838</xdr:rowOff>
    </xdr:from>
    <xdr:to>
      <xdr:col>10</xdr:col>
      <xdr:colOff>114300</xdr:colOff>
      <xdr:row>57</xdr:row>
      <xdr:rowOff>129152</xdr:rowOff>
    </xdr:to>
    <xdr:cxnSp macro="">
      <xdr:nvCxnSpPr>
        <xdr:cNvPr id="132" name="直線コネクタ 131"/>
        <xdr:cNvCxnSpPr/>
      </xdr:nvCxnSpPr>
      <xdr:spPr>
        <a:xfrm>
          <a:off x="1130300" y="9844488"/>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50669</xdr:rowOff>
    </xdr:from>
    <xdr:to>
      <xdr:col>24</xdr:col>
      <xdr:colOff>114300</xdr:colOff>
      <xdr:row>57</xdr:row>
      <xdr:rowOff>152269</xdr:rowOff>
    </xdr:to>
    <xdr:sp macro="" textlink="">
      <xdr:nvSpPr>
        <xdr:cNvPr id="142" name="楕円 141"/>
        <xdr:cNvSpPr/>
      </xdr:nvSpPr>
      <xdr:spPr>
        <a:xfrm>
          <a:off x="4584700" y="98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73546</xdr:rowOff>
    </xdr:from>
    <xdr:ext cx="534377" cy="259045"/>
    <xdr:sp macro="" textlink="">
      <xdr:nvSpPr>
        <xdr:cNvPr id="143" name="総務費該当値テキスト"/>
        <xdr:cNvSpPr txBox="1"/>
      </xdr:nvSpPr>
      <xdr:spPr>
        <a:xfrm>
          <a:off x="4686300" y="96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123037</xdr:rowOff>
    </xdr:from>
    <xdr:to>
      <xdr:col>20</xdr:col>
      <xdr:colOff>38100</xdr:colOff>
      <xdr:row>58</xdr:row>
      <xdr:rowOff>53187</xdr:rowOff>
    </xdr:to>
    <xdr:sp macro="" textlink="">
      <xdr:nvSpPr>
        <xdr:cNvPr id="144" name="楕円 143"/>
        <xdr:cNvSpPr/>
      </xdr:nvSpPr>
      <xdr:spPr>
        <a:xfrm>
          <a:off x="3746500" y="9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44314</xdr:rowOff>
    </xdr:from>
    <xdr:ext cx="534377" cy="259045"/>
    <xdr:sp macro="" textlink="">
      <xdr:nvSpPr>
        <xdr:cNvPr id="145" name="テキスト ボックス 144"/>
        <xdr:cNvSpPr txBox="1"/>
      </xdr:nvSpPr>
      <xdr:spPr>
        <a:xfrm>
          <a:off x="3530111" y="99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85253</xdr:rowOff>
    </xdr:from>
    <xdr:to>
      <xdr:col>15</xdr:col>
      <xdr:colOff>101600</xdr:colOff>
      <xdr:row>58</xdr:row>
      <xdr:rowOff>15403</xdr:rowOff>
    </xdr:to>
    <xdr:sp macro="" textlink="">
      <xdr:nvSpPr>
        <xdr:cNvPr id="146" name="楕円 145"/>
        <xdr:cNvSpPr/>
      </xdr:nvSpPr>
      <xdr:spPr>
        <a:xfrm>
          <a:off x="2857500" y="98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31930</xdr:rowOff>
    </xdr:from>
    <xdr:ext cx="534377" cy="259045"/>
    <xdr:sp macro="" textlink="">
      <xdr:nvSpPr>
        <xdr:cNvPr id="147" name="テキスト ボックス 146"/>
        <xdr:cNvSpPr txBox="1"/>
      </xdr:nvSpPr>
      <xdr:spPr>
        <a:xfrm>
          <a:off x="2641111" y="96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78352</xdr:rowOff>
    </xdr:from>
    <xdr:to>
      <xdr:col>10</xdr:col>
      <xdr:colOff>165100</xdr:colOff>
      <xdr:row>58</xdr:row>
      <xdr:rowOff>8502</xdr:rowOff>
    </xdr:to>
    <xdr:sp macro="" textlink="">
      <xdr:nvSpPr>
        <xdr:cNvPr id="148" name="楕円 147"/>
        <xdr:cNvSpPr/>
      </xdr:nvSpPr>
      <xdr:spPr>
        <a:xfrm>
          <a:off x="1968500" y="98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25029</xdr:rowOff>
    </xdr:from>
    <xdr:ext cx="534377" cy="259045"/>
    <xdr:sp macro="" textlink="">
      <xdr:nvSpPr>
        <xdr:cNvPr id="149" name="テキスト ボックス 148"/>
        <xdr:cNvSpPr txBox="1"/>
      </xdr:nvSpPr>
      <xdr:spPr>
        <a:xfrm>
          <a:off x="1752111" y="96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21038</xdr:rowOff>
    </xdr:from>
    <xdr:to>
      <xdr:col>6</xdr:col>
      <xdr:colOff>38100</xdr:colOff>
      <xdr:row>57</xdr:row>
      <xdr:rowOff>122638</xdr:rowOff>
    </xdr:to>
    <xdr:sp macro="" textlink="">
      <xdr:nvSpPr>
        <xdr:cNvPr id="150" name="楕円 149"/>
        <xdr:cNvSpPr/>
      </xdr:nvSpPr>
      <xdr:spPr>
        <a:xfrm>
          <a:off x="1079500" y="97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139165</xdr:rowOff>
    </xdr:from>
    <xdr:ext cx="534377" cy="259045"/>
    <xdr:sp macro="" textlink="">
      <xdr:nvSpPr>
        <xdr:cNvPr id="151" name="テキスト ボックス 150"/>
        <xdr:cNvSpPr txBox="1"/>
      </xdr:nvSpPr>
      <xdr:spPr>
        <a:xfrm>
          <a:off x="86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52082</xdr:rowOff>
    </xdr:from>
    <xdr:to>
      <xdr:col>24</xdr:col>
      <xdr:colOff>63500</xdr:colOff>
      <xdr:row>76</xdr:row>
      <xdr:rowOff>55880</xdr:rowOff>
    </xdr:to>
    <xdr:cxnSp macro="">
      <xdr:nvCxnSpPr>
        <xdr:cNvPr id="181" name="直線コネクタ 180"/>
        <xdr:cNvCxnSpPr/>
      </xdr:nvCxnSpPr>
      <xdr:spPr>
        <a:xfrm>
          <a:off x="3797300" y="13082282"/>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52082</xdr:rowOff>
    </xdr:from>
    <xdr:to>
      <xdr:col>19</xdr:col>
      <xdr:colOff>177800</xdr:colOff>
      <xdr:row>76</xdr:row>
      <xdr:rowOff>57734</xdr:rowOff>
    </xdr:to>
    <xdr:cxnSp macro="">
      <xdr:nvCxnSpPr>
        <xdr:cNvPr id="184" name="直線コネクタ 183"/>
        <xdr:cNvCxnSpPr/>
      </xdr:nvCxnSpPr>
      <xdr:spPr>
        <a:xfrm flipV="1">
          <a:off x="2908300" y="1308228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57734</xdr:rowOff>
    </xdr:from>
    <xdr:to>
      <xdr:col>15</xdr:col>
      <xdr:colOff>50800</xdr:colOff>
      <xdr:row>76</xdr:row>
      <xdr:rowOff>81598</xdr:rowOff>
    </xdr:to>
    <xdr:cxnSp macro="">
      <xdr:nvCxnSpPr>
        <xdr:cNvPr id="187" name="直線コネクタ 186"/>
        <xdr:cNvCxnSpPr/>
      </xdr:nvCxnSpPr>
      <xdr:spPr>
        <a:xfrm flipV="1">
          <a:off x="2019300" y="13087934"/>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81598</xdr:rowOff>
    </xdr:from>
    <xdr:to>
      <xdr:col>10</xdr:col>
      <xdr:colOff>114300</xdr:colOff>
      <xdr:row>76</xdr:row>
      <xdr:rowOff>106299</xdr:rowOff>
    </xdr:to>
    <xdr:cxnSp macro="">
      <xdr:nvCxnSpPr>
        <xdr:cNvPr id="190" name="直線コネクタ 189"/>
        <xdr:cNvCxnSpPr/>
      </xdr:nvCxnSpPr>
      <xdr:spPr>
        <a:xfrm flipV="1">
          <a:off x="1130300" y="13111798"/>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5080</xdr:rowOff>
    </xdr:from>
    <xdr:to>
      <xdr:col>24</xdr:col>
      <xdr:colOff>114300</xdr:colOff>
      <xdr:row>76</xdr:row>
      <xdr:rowOff>106680</xdr:rowOff>
    </xdr:to>
    <xdr:sp macro="" textlink="">
      <xdr:nvSpPr>
        <xdr:cNvPr id="200" name="楕円 199"/>
        <xdr:cNvSpPr/>
      </xdr:nvSpPr>
      <xdr:spPr>
        <a:xfrm>
          <a:off x="4584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154957</xdr:rowOff>
    </xdr:from>
    <xdr:ext cx="599010" cy="259045"/>
    <xdr:sp macro="" textlink="">
      <xdr:nvSpPr>
        <xdr:cNvPr id="201" name="民生費該当値テキスト"/>
        <xdr:cNvSpPr txBox="1"/>
      </xdr:nvSpPr>
      <xdr:spPr>
        <a:xfrm>
          <a:off x="4686300" y="130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1282</xdr:rowOff>
    </xdr:from>
    <xdr:to>
      <xdr:col>20</xdr:col>
      <xdr:colOff>38100</xdr:colOff>
      <xdr:row>76</xdr:row>
      <xdr:rowOff>102882</xdr:rowOff>
    </xdr:to>
    <xdr:sp macro="" textlink="">
      <xdr:nvSpPr>
        <xdr:cNvPr id="202" name="楕円 201"/>
        <xdr:cNvSpPr/>
      </xdr:nvSpPr>
      <xdr:spPr>
        <a:xfrm>
          <a:off x="3746500" y="130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119410</xdr:rowOff>
    </xdr:from>
    <xdr:ext cx="599010" cy="259045"/>
    <xdr:sp macro="" textlink="">
      <xdr:nvSpPr>
        <xdr:cNvPr id="203" name="テキスト ボックス 202"/>
        <xdr:cNvSpPr txBox="1"/>
      </xdr:nvSpPr>
      <xdr:spPr>
        <a:xfrm>
          <a:off x="3497795" y="128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6934</xdr:rowOff>
    </xdr:from>
    <xdr:to>
      <xdr:col>15</xdr:col>
      <xdr:colOff>101600</xdr:colOff>
      <xdr:row>76</xdr:row>
      <xdr:rowOff>108534</xdr:rowOff>
    </xdr:to>
    <xdr:sp macro="" textlink="">
      <xdr:nvSpPr>
        <xdr:cNvPr id="204" name="楕円 203"/>
        <xdr:cNvSpPr/>
      </xdr:nvSpPr>
      <xdr:spPr>
        <a:xfrm>
          <a:off x="28575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125061</xdr:rowOff>
    </xdr:from>
    <xdr:ext cx="599010" cy="259045"/>
    <xdr:sp macro="" textlink="">
      <xdr:nvSpPr>
        <xdr:cNvPr id="205" name="テキスト ボックス 204"/>
        <xdr:cNvSpPr txBox="1"/>
      </xdr:nvSpPr>
      <xdr:spPr>
        <a:xfrm>
          <a:off x="2608795" y="128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30798</xdr:rowOff>
    </xdr:from>
    <xdr:to>
      <xdr:col>10</xdr:col>
      <xdr:colOff>165100</xdr:colOff>
      <xdr:row>76</xdr:row>
      <xdr:rowOff>132398</xdr:rowOff>
    </xdr:to>
    <xdr:sp macro="" textlink="">
      <xdr:nvSpPr>
        <xdr:cNvPr id="206" name="楕円 205"/>
        <xdr:cNvSpPr/>
      </xdr:nvSpPr>
      <xdr:spPr>
        <a:xfrm>
          <a:off x="1968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148924</xdr:rowOff>
    </xdr:from>
    <xdr:ext cx="599010" cy="259045"/>
    <xdr:sp macro="" textlink="">
      <xdr:nvSpPr>
        <xdr:cNvPr id="207" name="テキスト ボックス 206"/>
        <xdr:cNvSpPr txBox="1"/>
      </xdr:nvSpPr>
      <xdr:spPr>
        <a:xfrm>
          <a:off x="1719795" y="128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55499</xdr:rowOff>
    </xdr:from>
    <xdr:to>
      <xdr:col>6</xdr:col>
      <xdr:colOff>38100</xdr:colOff>
      <xdr:row>76</xdr:row>
      <xdr:rowOff>157099</xdr:rowOff>
    </xdr:to>
    <xdr:sp macro="" textlink="">
      <xdr:nvSpPr>
        <xdr:cNvPr id="208" name="楕円 207"/>
        <xdr:cNvSpPr/>
      </xdr:nvSpPr>
      <xdr:spPr>
        <a:xfrm>
          <a:off x="1079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2176</xdr:rowOff>
    </xdr:from>
    <xdr:ext cx="599010" cy="259045"/>
    <xdr:sp macro="" textlink="">
      <xdr:nvSpPr>
        <xdr:cNvPr id="209" name="テキスト ボックス 208"/>
        <xdr:cNvSpPr txBox="1"/>
      </xdr:nvSpPr>
      <xdr:spPr>
        <a:xfrm>
          <a:off x="830795" y="128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129397</xdr:rowOff>
    </xdr:from>
    <xdr:to>
      <xdr:col>24</xdr:col>
      <xdr:colOff>63500</xdr:colOff>
      <xdr:row>99</xdr:row>
      <xdr:rowOff>158934</xdr:rowOff>
    </xdr:to>
    <xdr:cxnSp macro="">
      <xdr:nvCxnSpPr>
        <xdr:cNvPr id="241" name="直線コネクタ 240"/>
        <xdr:cNvCxnSpPr/>
      </xdr:nvCxnSpPr>
      <xdr:spPr>
        <a:xfrm flipV="1">
          <a:off x="3797300" y="17102947"/>
          <a:ext cx="8382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158934</xdr:rowOff>
    </xdr:from>
    <xdr:to>
      <xdr:col>19</xdr:col>
      <xdr:colOff>177800</xdr:colOff>
      <xdr:row>99</xdr:row>
      <xdr:rowOff>164650</xdr:rowOff>
    </xdr:to>
    <xdr:cxnSp macro="">
      <xdr:nvCxnSpPr>
        <xdr:cNvPr id="244" name="直線コネクタ 243"/>
        <xdr:cNvCxnSpPr/>
      </xdr:nvCxnSpPr>
      <xdr:spPr>
        <a:xfrm flipV="1">
          <a:off x="2908300" y="1713248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150966</xdr:rowOff>
    </xdr:from>
    <xdr:to>
      <xdr:col>15</xdr:col>
      <xdr:colOff>50800</xdr:colOff>
      <xdr:row>99</xdr:row>
      <xdr:rowOff>164650</xdr:rowOff>
    </xdr:to>
    <xdr:cxnSp macro="">
      <xdr:nvCxnSpPr>
        <xdr:cNvPr id="247" name="直線コネクタ 246"/>
        <xdr:cNvCxnSpPr/>
      </xdr:nvCxnSpPr>
      <xdr:spPr>
        <a:xfrm>
          <a:off x="2019300" y="17124516"/>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90029</xdr:rowOff>
    </xdr:from>
    <xdr:to>
      <xdr:col>10</xdr:col>
      <xdr:colOff>114300</xdr:colOff>
      <xdr:row>99</xdr:row>
      <xdr:rowOff>150966</xdr:rowOff>
    </xdr:to>
    <xdr:cxnSp macro="">
      <xdr:nvCxnSpPr>
        <xdr:cNvPr id="250" name="直線コネクタ 249"/>
        <xdr:cNvCxnSpPr/>
      </xdr:nvCxnSpPr>
      <xdr:spPr>
        <a:xfrm>
          <a:off x="1130300" y="17063579"/>
          <a:ext cx="8890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78597</xdr:rowOff>
    </xdr:from>
    <xdr:to>
      <xdr:col>24</xdr:col>
      <xdr:colOff>114300</xdr:colOff>
      <xdr:row>100</xdr:row>
      <xdr:rowOff>8747</xdr:rowOff>
    </xdr:to>
    <xdr:sp macro="" textlink="">
      <xdr:nvSpPr>
        <xdr:cNvPr id="260" name="楕円 259"/>
        <xdr:cNvSpPr/>
      </xdr:nvSpPr>
      <xdr:spPr>
        <a:xfrm>
          <a:off x="4584700" y="17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164974</xdr:rowOff>
    </xdr:from>
    <xdr:ext cx="534377" cy="259045"/>
    <xdr:sp macro="" textlink="">
      <xdr:nvSpPr>
        <xdr:cNvPr id="261" name="衛生費該当値テキスト"/>
        <xdr:cNvSpPr txBox="1"/>
      </xdr:nvSpPr>
      <xdr:spPr>
        <a:xfrm>
          <a:off x="4686300" y="169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108134</xdr:rowOff>
    </xdr:from>
    <xdr:to>
      <xdr:col>20</xdr:col>
      <xdr:colOff>38100</xdr:colOff>
      <xdr:row>100</xdr:row>
      <xdr:rowOff>38284</xdr:rowOff>
    </xdr:to>
    <xdr:sp macro="" textlink="">
      <xdr:nvSpPr>
        <xdr:cNvPr id="262" name="楕円 261"/>
        <xdr:cNvSpPr/>
      </xdr:nvSpPr>
      <xdr:spPr>
        <a:xfrm>
          <a:off x="3746500" y="17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29411</xdr:rowOff>
    </xdr:from>
    <xdr:ext cx="534377" cy="259045"/>
    <xdr:sp macro="" textlink="">
      <xdr:nvSpPr>
        <xdr:cNvPr id="263" name="テキスト ボックス 262"/>
        <xdr:cNvSpPr txBox="1"/>
      </xdr:nvSpPr>
      <xdr:spPr>
        <a:xfrm>
          <a:off x="3530111" y="171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113850</xdr:rowOff>
    </xdr:from>
    <xdr:to>
      <xdr:col>15</xdr:col>
      <xdr:colOff>101600</xdr:colOff>
      <xdr:row>100</xdr:row>
      <xdr:rowOff>44000</xdr:rowOff>
    </xdr:to>
    <xdr:sp macro="" textlink="">
      <xdr:nvSpPr>
        <xdr:cNvPr id="264" name="楕円 263"/>
        <xdr:cNvSpPr/>
      </xdr:nvSpPr>
      <xdr:spPr>
        <a:xfrm>
          <a:off x="2857500" y="170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35127</xdr:rowOff>
    </xdr:from>
    <xdr:ext cx="534377" cy="259045"/>
    <xdr:sp macro="" textlink="">
      <xdr:nvSpPr>
        <xdr:cNvPr id="265" name="テキスト ボックス 264"/>
        <xdr:cNvSpPr txBox="1"/>
      </xdr:nvSpPr>
      <xdr:spPr>
        <a:xfrm>
          <a:off x="2641111" y="17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100166</xdr:rowOff>
    </xdr:from>
    <xdr:to>
      <xdr:col>10</xdr:col>
      <xdr:colOff>165100</xdr:colOff>
      <xdr:row>100</xdr:row>
      <xdr:rowOff>30316</xdr:rowOff>
    </xdr:to>
    <xdr:sp macro="" textlink="">
      <xdr:nvSpPr>
        <xdr:cNvPr id="266" name="楕円 265"/>
        <xdr:cNvSpPr/>
      </xdr:nvSpPr>
      <xdr:spPr>
        <a:xfrm>
          <a:off x="1968500" y="17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21443</xdr:rowOff>
    </xdr:from>
    <xdr:ext cx="534377" cy="259045"/>
    <xdr:sp macro="" textlink="">
      <xdr:nvSpPr>
        <xdr:cNvPr id="267" name="テキスト ボックス 266"/>
        <xdr:cNvSpPr txBox="1"/>
      </xdr:nvSpPr>
      <xdr:spPr>
        <a:xfrm>
          <a:off x="1752111" y="171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39229</xdr:rowOff>
    </xdr:from>
    <xdr:to>
      <xdr:col>6</xdr:col>
      <xdr:colOff>38100</xdr:colOff>
      <xdr:row>99</xdr:row>
      <xdr:rowOff>140829</xdr:rowOff>
    </xdr:to>
    <xdr:sp macro="" textlink="">
      <xdr:nvSpPr>
        <xdr:cNvPr id="268" name="楕円 267"/>
        <xdr:cNvSpPr/>
      </xdr:nvSpPr>
      <xdr:spPr>
        <a:xfrm>
          <a:off x="1079500" y="170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131956</xdr:rowOff>
    </xdr:from>
    <xdr:ext cx="534377" cy="259045"/>
    <xdr:sp macro="" textlink="">
      <xdr:nvSpPr>
        <xdr:cNvPr id="269" name="テキスト ボックス 268"/>
        <xdr:cNvSpPr txBox="1"/>
      </xdr:nvSpPr>
      <xdr:spPr>
        <a:xfrm>
          <a:off x="863111" y="171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39443</xdr:rowOff>
    </xdr:from>
    <xdr:to>
      <xdr:col>55</xdr:col>
      <xdr:colOff>0</xdr:colOff>
      <xdr:row>37</xdr:row>
      <xdr:rowOff>43361</xdr:rowOff>
    </xdr:to>
    <xdr:cxnSp macro="">
      <xdr:nvCxnSpPr>
        <xdr:cNvPr id="300" name="直線コネクタ 299"/>
        <xdr:cNvCxnSpPr/>
      </xdr:nvCxnSpPr>
      <xdr:spPr>
        <a:xfrm flipV="1">
          <a:off x="9639300" y="6383093"/>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43361</xdr:rowOff>
    </xdr:from>
    <xdr:to>
      <xdr:col>50</xdr:col>
      <xdr:colOff>114300</xdr:colOff>
      <xdr:row>37</xdr:row>
      <xdr:rowOff>45648</xdr:rowOff>
    </xdr:to>
    <xdr:cxnSp macro="">
      <xdr:nvCxnSpPr>
        <xdr:cNvPr id="303" name="直線コネクタ 302"/>
        <xdr:cNvCxnSpPr/>
      </xdr:nvCxnSpPr>
      <xdr:spPr>
        <a:xfrm flipV="1">
          <a:off x="8750300" y="638701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45648</xdr:rowOff>
    </xdr:from>
    <xdr:to>
      <xdr:col>45</xdr:col>
      <xdr:colOff>177800</xdr:colOff>
      <xdr:row>37</xdr:row>
      <xdr:rowOff>47934</xdr:rowOff>
    </xdr:to>
    <xdr:cxnSp macro="">
      <xdr:nvCxnSpPr>
        <xdr:cNvPr id="306" name="直線コネクタ 305"/>
        <xdr:cNvCxnSpPr/>
      </xdr:nvCxnSpPr>
      <xdr:spPr>
        <a:xfrm flipV="1">
          <a:off x="7861300" y="63892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27360</xdr:rowOff>
    </xdr:from>
    <xdr:to>
      <xdr:col>41</xdr:col>
      <xdr:colOff>50800</xdr:colOff>
      <xdr:row>37</xdr:row>
      <xdr:rowOff>47934</xdr:rowOff>
    </xdr:to>
    <xdr:cxnSp macro="">
      <xdr:nvCxnSpPr>
        <xdr:cNvPr id="309" name="直線コネクタ 308"/>
        <xdr:cNvCxnSpPr/>
      </xdr:nvCxnSpPr>
      <xdr:spPr>
        <a:xfrm>
          <a:off x="6972300" y="61995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160093</xdr:rowOff>
    </xdr:from>
    <xdr:to>
      <xdr:col>55</xdr:col>
      <xdr:colOff>50800</xdr:colOff>
      <xdr:row>37</xdr:row>
      <xdr:rowOff>90243</xdr:rowOff>
    </xdr:to>
    <xdr:sp macro="" textlink="">
      <xdr:nvSpPr>
        <xdr:cNvPr id="319" name="楕円 318"/>
        <xdr:cNvSpPr/>
      </xdr:nvSpPr>
      <xdr:spPr>
        <a:xfrm>
          <a:off x="104267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xdr:rowOff>
    </xdr:from>
    <xdr:ext cx="469744" cy="259045"/>
    <xdr:sp macro="" textlink="">
      <xdr:nvSpPr>
        <xdr:cNvPr id="320" name="労働費該当値テキスト"/>
        <xdr:cNvSpPr txBox="1"/>
      </xdr:nvSpPr>
      <xdr:spPr>
        <a:xfrm>
          <a:off x="10528300" y="618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164011</xdr:rowOff>
    </xdr:from>
    <xdr:to>
      <xdr:col>50</xdr:col>
      <xdr:colOff>165100</xdr:colOff>
      <xdr:row>37</xdr:row>
      <xdr:rowOff>94161</xdr:rowOff>
    </xdr:to>
    <xdr:sp macro="" textlink="">
      <xdr:nvSpPr>
        <xdr:cNvPr id="321" name="楕円 320"/>
        <xdr:cNvSpPr/>
      </xdr:nvSpPr>
      <xdr:spPr>
        <a:xfrm>
          <a:off x="9588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110688</xdr:rowOff>
    </xdr:from>
    <xdr:ext cx="469744" cy="259045"/>
    <xdr:sp macro="" textlink="">
      <xdr:nvSpPr>
        <xdr:cNvPr id="322" name="テキスト ボックス 321"/>
        <xdr:cNvSpPr txBox="1"/>
      </xdr:nvSpPr>
      <xdr:spPr>
        <a:xfrm>
          <a:off x="9404428" y="61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166298</xdr:rowOff>
    </xdr:from>
    <xdr:to>
      <xdr:col>46</xdr:col>
      <xdr:colOff>38100</xdr:colOff>
      <xdr:row>37</xdr:row>
      <xdr:rowOff>96448</xdr:rowOff>
    </xdr:to>
    <xdr:sp macro="" textlink="">
      <xdr:nvSpPr>
        <xdr:cNvPr id="323" name="楕円 322"/>
        <xdr:cNvSpPr/>
      </xdr:nvSpPr>
      <xdr:spPr>
        <a:xfrm>
          <a:off x="8699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112975</xdr:rowOff>
    </xdr:from>
    <xdr:ext cx="469744" cy="259045"/>
    <xdr:sp macro="" textlink="">
      <xdr:nvSpPr>
        <xdr:cNvPr id="324" name="テキスト ボックス 323"/>
        <xdr:cNvSpPr txBox="1"/>
      </xdr:nvSpPr>
      <xdr:spPr>
        <a:xfrm>
          <a:off x="8515428" y="6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168584</xdr:rowOff>
    </xdr:from>
    <xdr:to>
      <xdr:col>41</xdr:col>
      <xdr:colOff>101600</xdr:colOff>
      <xdr:row>37</xdr:row>
      <xdr:rowOff>98734</xdr:rowOff>
    </xdr:to>
    <xdr:sp macro="" textlink="">
      <xdr:nvSpPr>
        <xdr:cNvPr id="325" name="楕円 324"/>
        <xdr:cNvSpPr/>
      </xdr:nvSpPr>
      <xdr:spPr>
        <a:xfrm>
          <a:off x="7810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115261</xdr:rowOff>
    </xdr:from>
    <xdr:ext cx="469744" cy="259045"/>
    <xdr:sp macro="" textlink="">
      <xdr:nvSpPr>
        <xdr:cNvPr id="326" name="テキスト ボックス 325"/>
        <xdr:cNvSpPr txBox="1"/>
      </xdr:nvSpPr>
      <xdr:spPr>
        <a:xfrm>
          <a:off x="7626428" y="6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148010</xdr:rowOff>
    </xdr:from>
    <xdr:to>
      <xdr:col>36</xdr:col>
      <xdr:colOff>165100</xdr:colOff>
      <xdr:row>36</xdr:row>
      <xdr:rowOff>78160</xdr:rowOff>
    </xdr:to>
    <xdr:sp macro="" textlink="">
      <xdr:nvSpPr>
        <xdr:cNvPr id="327" name="楕円 326"/>
        <xdr:cNvSpPr/>
      </xdr:nvSpPr>
      <xdr:spPr>
        <a:xfrm>
          <a:off x="6921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94687</xdr:rowOff>
    </xdr:from>
    <xdr:ext cx="469744" cy="259045"/>
    <xdr:sp macro="" textlink="">
      <xdr:nvSpPr>
        <xdr:cNvPr id="328" name="テキスト ボックス 327"/>
        <xdr:cNvSpPr txBox="1"/>
      </xdr:nvSpPr>
      <xdr:spPr>
        <a:xfrm>
          <a:off x="6737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134606</xdr:rowOff>
    </xdr:from>
    <xdr:to>
      <xdr:col>55</xdr:col>
      <xdr:colOff>0</xdr:colOff>
      <xdr:row>56</xdr:row>
      <xdr:rowOff>140304</xdr:rowOff>
    </xdr:to>
    <xdr:cxnSp macro="">
      <xdr:nvCxnSpPr>
        <xdr:cNvPr id="359" name="直線コネクタ 358"/>
        <xdr:cNvCxnSpPr/>
      </xdr:nvCxnSpPr>
      <xdr:spPr>
        <a:xfrm>
          <a:off x="9639300" y="9735806"/>
          <a:ext cx="8382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134606</xdr:rowOff>
    </xdr:from>
    <xdr:to>
      <xdr:col>50</xdr:col>
      <xdr:colOff>114300</xdr:colOff>
      <xdr:row>57</xdr:row>
      <xdr:rowOff>17334</xdr:rowOff>
    </xdr:to>
    <xdr:cxnSp macro="">
      <xdr:nvCxnSpPr>
        <xdr:cNvPr id="362" name="直線コネクタ 361"/>
        <xdr:cNvCxnSpPr/>
      </xdr:nvCxnSpPr>
      <xdr:spPr>
        <a:xfrm flipV="1">
          <a:off x="8750300" y="9735806"/>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113247</xdr:rowOff>
    </xdr:from>
    <xdr:to>
      <xdr:col>45</xdr:col>
      <xdr:colOff>177800</xdr:colOff>
      <xdr:row>57</xdr:row>
      <xdr:rowOff>17334</xdr:rowOff>
    </xdr:to>
    <xdr:cxnSp macro="">
      <xdr:nvCxnSpPr>
        <xdr:cNvPr id="365" name="直線コネクタ 364"/>
        <xdr:cNvCxnSpPr/>
      </xdr:nvCxnSpPr>
      <xdr:spPr>
        <a:xfrm>
          <a:off x="7861300" y="9714447"/>
          <a:ext cx="889000" cy="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113247</xdr:rowOff>
    </xdr:from>
    <xdr:to>
      <xdr:col>41</xdr:col>
      <xdr:colOff>50800</xdr:colOff>
      <xdr:row>56</xdr:row>
      <xdr:rowOff>128988</xdr:rowOff>
    </xdr:to>
    <xdr:cxnSp macro="">
      <xdr:nvCxnSpPr>
        <xdr:cNvPr id="368" name="直線コネクタ 367"/>
        <xdr:cNvCxnSpPr/>
      </xdr:nvCxnSpPr>
      <xdr:spPr>
        <a:xfrm flipV="1">
          <a:off x="6972300" y="9714447"/>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89504</xdr:rowOff>
    </xdr:from>
    <xdr:to>
      <xdr:col>55</xdr:col>
      <xdr:colOff>50800</xdr:colOff>
      <xdr:row>57</xdr:row>
      <xdr:rowOff>19654</xdr:rowOff>
    </xdr:to>
    <xdr:sp macro="" textlink="">
      <xdr:nvSpPr>
        <xdr:cNvPr id="378" name="楕円 377"/>
        <xdr:cNvSpPr/>
      </xdr:nvSpPr>
      <xdr:spPr>
        <a:xfrm>
          <a:off x="10426700" y="96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112381</xdr:rowOff>
    </xdr:from>
    <xdr:ext cx="534377" cy="259045"/>
    <xdr:sp macro="" textlink="">
      <xdr:nvSpPr>
        <xdr:cNvPr id="379" name="農林水産業費該当値テキスト"/>
        <xdr:cNvSpPr txBox="1"/>
      </xdr:nvSpPr>
      <xdr:spPr>
        <a:xfrm>
          <a:off x="10528300" y="9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83806</xdr:rowOff>
    </xdr:from>
    <xdr:to>
      <xdr:col>50</xdr:col>
      <xdr:colOff>165100</xdr:colOff>
      <xdr:row>57</xdr:row>
      <xdr:rowOff>13956</xdr:rowOff>
    </xdr:to>
    <xdr:sp macro="" textlink="">
      <xdr:nvSpPr>
        <xdr:cNvPr id="380" name="楕円 379"/>
        <xdr:cNvSpPr/>
      </xdr:nvSpPr>
      <xdr:spPr>
        <a:xfrm>
          <a:off x="9588500" y="96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30483</xdr:rowOff>
    </xdr:from>
    <xdr:ext cx="534377" cy="259045"/>
    <xdr:sp macro="" textlink="">
      <xdr:nvSpPr>
        <xdr:cNvPr id="381" name="テキスト ボックス 380"/>
        <xdr:cNvSpPr txBox="1"/>
      </xdr:nvSpPr>
      <xdr:spPr>
        <a:xfrm>
          <a:off x="9372111" y="94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137984</xdr:rowOff>
    </xdr:from>
    <xdr:to>
      <xdr:col>46</xdr:col>
      <xdr:colOff>38100</xdr:colOff>
      <xdr:row>57</xdr:row>
      <xdr:rowOff>68134</xdr:rowOff>
    </xdr:to>
    <xdr:sp macro="" textlink="">
      <xdr:nvSpPr>
        <xdr:cNvPr id="382" name="楕円 381"/>
        <xdr:cNvSpPr/>
      </xdr:nvSpPr>
      <xdr:spPr>
        <a:xfrm>
          <a:off x="8699500" y="9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84661</xdr:rowOff>
    </xdr:from>
    <xdr:ext cx="534377" cy="259045"/>
    <xdr:sp macro="" textlink="">
      <xdr:nvSpPr>
        <xdr:cNvPr id="383" name="テキスト ボックス 382"/>
        <xdr:cNvSpPr txBox="1"/>
      </xdr:nvSpPr>
      <xdr:spPr>
        <a:xfrm>
          <a:off x="8483111" y="95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62447</xdr:rowOff>
    </xdr:from>
    <xdr:to>
      <xdr:col>41</xdr:col>
      <xdr:colOff>101600</xdr:colOff>
      <xdr:row>56</xdr:row>
      <xdr:rowOff>164047</xdr:rowOff>
    </xdr:to>
    <xdr:sp macro="" textlink="">
      <xdr:nvSpPr>
        <xdr:cNvPr id="384" name="楕円 383"/>
        <xdr:cNvSpPr/>
      </xdr:nvSpPr>
      <xdr:spPr>
        <a:xfrm>
          <a:off x="7810500" y="96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9124</xdr:rowOff>
    </xdr:from>
    <xdr:ext cx="534377" cy="259045"/>
    <xdr:sp macro="" textlink="">
      <xdr:nvSpPr>
        <xdr:cNvPr id="385" name="テキスト ボックス 384"/>
        <xdr:cNvSpPr txBox="1"/>
      </xdr:nvSpPr>
      <xdr:spPr>
        <a:xfrm>
          <a:off x="7594111" y="94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78188</xdr:rowOff>
    </xdr:from>
    <xdr:to>
      <xdr:col>36</xdr:col>
      <xdr:colOff>165100</xdr:colOff>
      <xdr:row>57</xdr:row>
      <xdr:rowOff>8338</xdr:rowOff>
    </xdr:to>
    <xdr:sp macro="" textlink="">
      <xdr:nvSpPr>
        <xdr:cNvPr id="386" name="楕円 385"/>
        <xdr:cNvSpPr/>
      </xdr:nvSpPr>
      <xdr:spPr>
        <a:xfrm>
          <a:off x="6921500" y="9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24865</xdr:rowOff>
    </xdr:from>
    <xdr:ext cx="534377" cy="259045"/>
    <xdr:sp macro="" textlink="">
      <xdr:nvSpPr>
        <xdr:cNvPr id="387" name="テキスト ボックス 386"/>
        <xdr:cNvSpPr txBox="1"/>
      </xdr:nvSpPr>
      <xdr:spPr>
        <a:xfrm>
          <a:off x="6705111" y="94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153101</xdr:rowOff>
    </xdr:from>
    <xdr:to>
      <xdr:col>55</xdr:col>
      <xdr:colOff>0</xdr:colOff>
      <xdr:row>76</xdr:row>
      <xdr:rowOff>153383</xdr:rowOff>
    </xdr:to>
    <xdr:cxnSp macro="">
      <xdr:nvCxnSpPr>
        <xdr:cNvPr id="418" name="直線コネクタ 417"/>
        <xdr:cNvCxnSpPr/>
      </xdr:nvCxnSpPr>
      <xdr:spPr>
        <a:xfrm flipV="1">
          <a:off x="9639300" y="13183301"/>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153383</xdr:rowOff>
    </xdr:from>
    <xdr:to>
      <xdr:col>50</xdr:col>
      <xdr:colOff>114300</xdr:colOff>
      <xdr:row>77</xdr:row>
      <xdr:rowOff>5294</xdr:rowOff>
    </xdr:to>
    <xdr:cxnSp macro="">
      <xdr:nvCxnSpPr>
        <xdr:cNvPr id="421" name="直線コネクタ 420"/>
        <xdr:cNvCxnSpPr/>
      </xdr:nvCxnSpPr>
      <xdr:spPr>
        <a:xfrm flipV="1">
          <a:off x="8750300" y="13183583"/>
          <a:ext cx="8890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5294</xdr:rowOff>
    </xdr:from>
    <xdr:to>
      <xdr:col>45</xdr:col>
      <xdr:colOff>177800</xdr:colOff>
      <xdr:row>78</xdr:row>
      <xdr:rowOff>983</xdr:rowOff>
    </xdr:to>
    <xdr:cxnSp macro="">
      <xdr:nvCxnSpPr>
        <xdr:cNvPr id="424" name="直線コネクタ 423"/>
        <xdr:cNvCxnSpPr/>
      </xdr:nvCxnSpPr>
      <xdr:spPr>
        <a:xfrm flipV="1">
          <a:off x="7861300" y="13206944"/>
          <a:ext cx="889000" cy="1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82996</xdr:rowOff>
    </xdr:from>
    <xdr:to>
      <xdr:col>41</xdr:col>
      <xdr:colOff>50800</xdr:colOff>
      <xdr:row>78</xdr:row>
      <xdr:rowOff>983</xdr:rowOff>
    </xdr:to>
    <xdr:cxnSp macro="">
      <xdr:nvCxnSpPr>
        <xdr:cNvPr id="427" name="直線コネクタ 426"/>
        <xdr:cNvCxnSpPr/>
      </xdr:nvCxnSpPr>
      <xdr:spPr>
        <a:xfrm>
          <a:off x="6972300" y="13284646"/>
          <a:ext cx="889000" cy="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102301</xdr:rowOff>
    </xdr:from>
    <xdr:to>
      <xdr:col>55</xdr:col>
      <xdr:colOff>50800</xdr:colOff>
      <xdr:row>77</xdr:row>
      <xdr:rowOff>32451</xdr:rowOff>
    </xdr:to>
    <xdr:sp macro="" textlink="">
      <xdr:nvSpPr>
        <xdr:cNvPr id="437" name="楕円 436"/>
        <xdr:cNvSpPr/>
      </xdr:nvSpPr>
      <xdr:spPr>
        <a:xfrm>
          <a:off x="10426700" y="131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125178</xdr:rowOff>
    </xdr:from>
    <xdr:ext cx="534377" cy="259045"/>
    <xdr:sp macro="" textlink="">
      <xdr:nvSpPr>
        <xdr:cNvPr id="438" name="商工費該当値テキスト"/>
        <xdr:cNvSpPr txBox="1"/>
      </xdr:nvSpPr>
      <xdr:spPr>
        <a:xfrm>
          <a:off x="10528300" y="129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102583</xdr:rowOff>
    </xdr:from>
    <xdr:to>
      <xdr:col>50</xdr:col>
      <xdr:colOff>165100</xdr:colOff>
      <xdr:row>77</xdr:row>
      <xdr:rowOff>32733</xdr:rowOff>
    </xdr:to>
    <xdr:sp macro="" textlink="">
      <xdr:nvSpPr>
        <xdr:cNvPr id="439" name="楕円 438"/>
        <xdr:cNvSpPr/>
      </xdr:nvSpPr>
      <xdr:spPr>
        <a:xfrm>
          <a:off x="9588500" y="131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49261</xdr:rowOff>
    </xdr:from>
    <xdr:ext cx="534377" cy="259045"/>
    <xdr:sp macro="" textlink="">
      <xdr:nvSpPr>
        <xdr:cNvPr id="440" name="テキスト ボックス 439"/>
        <xdr:cNvSpPr txBox="1"/>
      </xdr:nvSpPr>
      <xdr:spPr>
        <a:xfrm>
          <a:off x="9372111" y="129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125944</xdr:rowOff>
    </xdr:from>
    <xdr:to>
      <xdr:col>46</xdr:col>
      <xdr:colOff>38100</xdr:colOff>
      <xdr:row>77</xdr:row>
      <xdr:rowOff>56094</xdr:rowOff>
    </xdr:to>
    <xdr:sp macro="" textlink="">
      <xdr:nvSpPr>
        <xdr:cNvPr id="441" name="楕円 440"/>
        <xdr:cNvSpPr/>
      </xdr:nvSpPr>
      <xdr:spPr>
        <a:xfrm>
          <a:off x="8699500" y="131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72621</xdr:rowOff>
    </xdr:from>
    <xdr:ext cx="534377" cy="259045"/>
    <xdr:sp macro="" textlink="">
      <xdr:nvSpPr>
        <xdr:cNvPr id="442" name="テキスト ボックス 441"/>
        <xdr:cNvSpPr txBox="1"/>
      </xdr:nvSpPr>
      <xdr:spPr>
        <a:xfrm>
          <a:off x="8483111" y="129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121633</xdr:rowOff>
    </xdr:from>
    <xdr:to>
      <xdr:col>41</xdr:col>
      <xdr:colOff>101600</xdr:colOff>
      <xdr:row>78</xdr:row>
      <xdr:rowOff>51783</xdr:rowOff>
    </xdr:to>
    <xdr:sp macro="" textlink="">
      <xdr:nvSpPr>
        <xdr:cNvPr id="443" name="楕円 442"/>
        <xdr:cNvSpPr/>
      </xdr:nvSpPr>
      <xdr:spPr>
        <a:xfrm>
          <a:off x="7810500" y="133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68310</xdr:rowOff>
    </xdr:from>
    <xdr:ext cx="534377" cy="259045"/>
    <xdr:sp macro="" textlink="">
      <xdr:nvSpPr>
        <xdr:cNvPr id="444" name="テキスト ボックス 443"/>
        <xdr:cNvSpPr txBox="1"/>
      </xdr:nvSpPr>
      <xdr:spPr>
        <a:xfrm>
          <a:off x="7594111" y="130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32196</xdr:rowOff>
    </xdr:from>
    <xdr:to>
      <xdr:col>36</xdr:col>
      <xdr:colOff>165100</xdr:colOff>
      <xdr:row>77</xdr:row>
      <xdr:rowOff>133796</xdr:rowOff>
    </xdr:to>
    <xdr:sp macro="" textlink="">
      <xdr:nvSpPr>
        <xdr:cNvPr id="445" name="楕円 444"/>
        <xdr:cNvSpPr/>
      </xdr:nvSpPr>
      <xdr:spPr>
        <a:xfrm>
          <a:off x="6921500" y="132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150323</xdr:rowOff>
    </xdr:from>
    <xdr:ext cx="534377" cy="259045"/>
    <xdr:sp macro="" textlink="">
      <xdr:nvSpPr>
        <xdr:cNvPr id="446" name="テキスト ボックス 445"/>
        <xdr:cNvSpPr txBox="1"/>
      </xdr:nvSpPr>
      <xdr:spPr>
        <a:xfrm>
          <a:off x="6705111" y="130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162899</xdr:rowOff>
    </xdr:from>
    <xdr:to>
      <xdr:col>55</xdr:col>
      <xdr:colOff>0</xdr:colOff>
      <xdr:row>98</xdr:row>
      <xdr:rowOff>12754</xdr:rowOff>
    </xdr:to>
    <xdr:cxnSp macro="">
      <xdr:nvCxnSpPr>
        <xdr:cNvPr id="473" name="直線コネクタ 472"/>
        <xdr:cNvCxnSpPr/>
      </xdr:nvCxnSpPr>
      <xdr:spPr>
        <a:xfrm>
          <a:off x="9639300" y="16793549"/>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162899</xdr:rowOff>
    </xdr:from>
    <xdr:to>
      <xdr:col>50</xdr:col>
      <xdr:colOff>114300</xdr:colOff>
      <xdr:row>97</xdr:row>
      <xdr:rowOff>169779</xdr:rowOff>
    </xdr:to>
    <xdr:cxnSp macro="">
      <xdr:nvCxnSpPr>
        <xdr:cNvPr id="476" name="直線コネクタ 475"/>
        <xdr:cNvCxnSpPr/>
      </xdr:nvCxnSpPr>
      <xdr:spPr>
        <a:xfrm flipV="1">
          <a:off x="8750300" y="1679354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169779</xdr:rowOff>
    </xdr:from>
    <xdr:to>
      <xdr:col>45</xdr:col>
      <xdr:colOff>177800</xdr:colOff>
      <xdr:row>98</xdr:row>
      <xdr:rowOff>14142</xdr:rowOff>
    </xdr:to>
    <xdr:cxnSp macro="">
      <xdr:nvCxnSpPr>
        <xdr:cNvPr id="479" name="直線コネクタ 478"/>
        <xdr:cNvCxnSpPr/>
      </xdr:nvCxnSpPr>
      <xdr:spPr>
        <a:xfrm flipV="1">
          <a:off x="7861300" y="16800429"/>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14142</xdr:rowOff>
    </xdr:from>
    <xdr:to>
      <xdr:col>41</xdr:col>
      <xdr:colOff>50800</xdr:colOff>
      <xdr:row>98</xdr:row>
      <xdr:rowOff>27977</xdr:rowOff>
    </xdr:to>
    <xdr:cxnSp macro="">
      <xdr:nvCxnSpPr>
        <xdr:cNvPr id="482" name="直線コネクタ 481"/>
        <xdr:cNvCxnSpPr/>
      </xdr:nvCxnSpPr>
      <xdr:spPr>
        <a:xfrm flipV="1">
          <a:off x="6972300" y="1681624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133404</xdr:rowOff>
    </xdr:from>
    <xdr:to>
      <xdr:col>55</xdr:col>
      <xdr:colOff>50800</xdr:colOff>
      <xdr:row>98</xdr:row>
      <xdr:rowOff>63554</xdr:rowOff>
    </xdr:to>
    <xdr:sp macro="" textlink="">
      <xdr:nvSpPr>
        <xdr:cNvPr id="492" name="楕円 491"/>
        <xdr:cNvSpPr/>
      </xdr:nvSpPr>
      <xdr:spPr>
        <a:xfrm>
          <a:off x="10426700" y="167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92781</xdr:rowOff>
    </xdr:from>
    <xdr:ext cx="534377" cy="259045"/>
    <xdr:sp macro="" textlink="">
      <xdr:nvSpPr>
        <xdr:cNvPr id="493" name="土木費該当値テキスト"/>
        <xdr:cNvSpPr txBox="1"/>
      </xdr:nvSpPr>
      <xdr:spPr>
        <a:xfrm>
          <a:off x="10528300" y="165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112099</xdr:rowOff>
    </xdr:from>
    <xdr:to>
      <xdr:col>50</xdr:col>
      <xdr:colOff>165100</xdr:colOff>
      <xdr:row>98</xdr:row>
      <xdr:rowOff>42249</xdr:rowOff>
    </xdr:to>
    <xdr:sp macro="" textlink="">
      <xdr:nvSpPr>
        <xdr:cNvPr id="494" name="楕円 493"/>
        <xdr:cNvSpPr/>
      </xdr:nvSpPr>
      <xdr:spPr>
        <a:xfrm>
          <a:off x="9588500" y="167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58776</xdr:rowOff>
    </xdr:from>
    <xdr:ext cx="534377" cy="259045"/>
    <xdr:sp macro="" textlink="">
      <xdr:nvSpPr>
        <xdr:cNvPr id="495" name="テキスト ボックス 494"/>
        <xdr:cNvSpPr txBox="1"/>
      </xdr:nvSpPr>
      <xdr:spPr>
        <a:xfrm>
          <a:off x="9372111" y="165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118979</xdr:rowOff>
    </xdr:from>
    <xdr:to>
      <xdr:col>46</xdr:col>
      <xdr:colOff>38100</xdr:colOff>
      <xdr:row>98</xdr:row>
      <xdr:rowOff>49129</xdr:rowOff>
    </xdr:to>
    <xdr:sp macro="" textlink="">
      <xdr:nvSpPr>
        <xdr:cNvPr id="496" name="楕円 495"/>
        <xdr:cNvSpPr/>
      </xdr:nvSpPr>
      <xdr:spPr>
        <a:xfrm>
          <a:off x="8699500" y="167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65656</xdr:rowOff>
    </xdr:from>
    <xdr:ext cx="534377" cy="259045"/>
    <xdr:sp macro="" textlink="">
      <xdr:nvSpPr>
        <xdr:cNvPr id="497" name="テキスト ボックス 496"/>
        <xdr:cNvSpPr txBox="1"/>
      </xdr:nvSpPr>
      <xdr:spPr>
        <a:xfrm>
          <a:off x="8483111" y="165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134792</xdr:rowOff>
    </xdr:from>
    <xdr:to>
      <xdr:col>41</xdr:col>
      <xdr:colOff>101600</xdr:colOff>
      <xdr:row>98</xdr:row>
      <xdr:rowOff>64942</xdr:rowOff>
    </xdr:to>
    <xdr:sp macro="" textlink="">
      <xdr:nvSpPr>
        <xdr:cNvPr id="498" name="楕円 497"/>
        <xdr:cNvSpPr/>
      </xdr:nvSpPr>
      <xdr:spPr>
        <a:xfrm>
          <a:off x="7810500" y="1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81469</xdr:rowOff>
    </xdr:from>
    <xdr:ext cx="534377" cy="259045"/>
    <xdr:sp macro="" textlink="">
      <xdr:nvSpPr>
        <xdr:cNvPr id="499" name="テキスト ボックス 498"/>
        <xdr:cNvSpPr txBox="1"/>
      </xdr:nvSpPr>
      <xdr:spPr>
        <a:xfrm>
          <a:off x="7594111" y="165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148627</xdr:rowOff>
    </xdr:from>
    <xdr:to>
      <xdr:col>36</xdr:col>
      <xdr:colOff>165100</xdr:colOff>
      <xdr:row>98</xdr:row>
      <xdr:rowOff>78777</xdr:rowOff>
    </xdr:to>
    <xdr:sp macro="" textlink="">
      <xdr:nvSpPr>
        <xdr:cNvPr id="500" name="楕円 499"/>
        <xdr:cNvSpPr/>
      </xdr:nvSpPr>
      <xdr:spPr>
        <a:xfrm>
          <a:off x="6921500" y="167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95304</xdr:rowOff>
    </xdr:from>
    <xdr:ext cx="534377" cy="259045"/>
    <xdr:sp macro="" textlink="">
      <xdr:nvSpPr>
        <xdr:cNvPr id="501" name="テキスト ボックス 500"/>
        <xdr:cNvSpPr txBox="1"/>
      </xdr:nvSpPr>
      <xdr:spPr>
        <a:xfrm>
          <a:off x="6705111" y="165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74816</xdr:rowOff>
    </xdr:from>
    <xdr:to>
      <xdr:col>85</xdr:col>
      <xdr:colOff>127000</xdr:colOff>
      <xdr:row>37</xdr:row>
      <xdr:rowOff>129908</xdr:rowOff>
    </xdr:to>
    <xdr:cxnSp macro="">
      <xdr:nvCxnSpPr>
        <xdr:cNvPr id="531" name="直線コネクタ 530"/>
        <xdr:cNvCxnSpPr/>
      </xdr:nvCxnSpPr>
      <xdr:spPr>
        <a:xfrm>
          <a:off x="15481300" y="6418466"/>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74816</xdr:rowOff>
    </xdr:from>
    <xdr:to>
      <xdr:col>81</xdr:col>
      <xdr:colOff>50800</xdr:colOff>
      <xdr:row>38</xdr:row>
      <xdr:rowOff>65215</xdr:rowOff>
    </xdr:to>
    <xdr:cxnSp macro="">
      <xdr:nvCxnSpPr>
        <xdr:cNvPr id="534" name="直線コネクタ 533"/>
        <xdr:cNvCxnSpPr/>
      </xdr:nvCxnSpPr>
      <xdr:spPr>
        <a:xfrm flipV="1">
          <a:off x="14592300" y="6418466"/>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110096</xdr:rowOff>
    </xdr:from>
    <xdr:to>
      <xdr:col>76</xdr:col>
      <xdr:colOff>114300</xdr:colOff>
      <xdr:row>38</xdr:row>
      <xdr:rowOff>65215</xdr:rowOff>
    </xdr:to>
    <xdr:cxnSp macro="">
      <xdr:nvCxnSpPr>
        <xdr:cNvPr id="537" name="直線コネクタ 536"/>
        <xdr:cNvCxnSpPr/>
      </xdr:nvCxnSpPr>
      <xdr:spPr>
        <a:xfrm>
          <a:off x="13703300" y="6453746"/>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110096</xdr:rowOff>
    </xdr:from>
    <xdr:to>
      <xdr:col>71</xdr:col>
      <xdr:colOff>177800</xdr:colOff>
      <xdr:row>38</xdr:row>
      <xdr:rowOff>98285</xdr:rowOff>
    </xdr:to>
    <xdr:cxnSp macro="">
      <xdr:nvCxnSpPr>
        <xdr:cNvPr id="540" name="直線コネクタ 539"/>
        <xdr:cNvCxnSpPr/>
      </xdr:nvCxnSpPr>
      <xdr:spPr>
        <a:xfrm flipV="1">
          <a:off x="12814300" y="6453746"/>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79108</xdr:rowOff>
    </xdr:from>
    <xdr:to>
      <xdr:col>85</xdr:col>
      <xdr:colOff>177800</xdr:colOff>
      <xdr:row>38</xdr:row>
      <xdr:rowOff>9258</xdr:rowOff>
    </xdr:to>
    <xdr:sp macro="" textlink="">
      <xdr:nvSpPr>
        <xdr:cNvPr id="550" name="楕円 549"/>
        <xdr:cNvSpPr/>
      </xdr:nvSpPr>
      <xdr:spPr>
        <a:xfrm>
          <a:off x="16268700" y="64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57535</xdr:rowOff>
    </xdr:from>
    <xdr:ext cx="534377" cy="259045"/>
    <xdr:sp macro="" textlink="">
      <xdr:nvSpPr>
        <xdr:cNvPr id="551" name="消防費該当値テキスト"/>
        <xdr:cNvSpPr txBox="1"/>
      </xdr:nvSpPr>
      <xdr:spPr>
        <a:xfrm>
          <a:off x="16370300" y="64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24016</xdr:rowOff>
    </xdr:from>
    <xdr:to>
      <xdr:col>81</xdr:col>
      <xdr:colOff>101600</xdr:colOff>
      <xdr:row>37</xdr:row>
      <xdr:rowOff>125616</xdr:rowOff>
    </xdr:to>
    <xdr:sp macro="" textlink="">
      <xdr:nvSpPr>
        <xdr:cNvPr id="552" name="楕円 551"/>
        <xdr:cNvSpPr/>
      </xdr:nvSpPr>
      <xdr:spPr>
        <a:xfrm>
          <a:off x="15430500" y="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142143</xdr:rowOff>
    </xdr:from>
    <xdr:ext cx="534377" cy="259045"/>
    <xdr:sp macro="" textlink="">
      <xdr:nvSpPr>
        <xdr:cNvPr id="553" name="テキスト ボックス 552"/>
        <xdr:cNvSpPr txBox="1"/>
      </xdr:nvSpPr>
      <xdr:spPr>
        <a:xfrm>
          <a:off x="15214111" y="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14415</xdr:rowOff>
    </xdr:from>
    <xdr:to>
      <xdr:col>76</xdr:col>
      <xdr:colOff>165100</xdr:colOff>
      <xdr:row>38</xdr:row>
      <xdr:rowOff>116015</xdr:rowOff>
    </xdr:to>
    <xdr:sp macro="" textlink="">
      <xdr:nvSpPr>
        <xdr:cNvPr id="554" name="楕円 553"/>
        <xdr:cNvSpPr/>
      </xdr:nvSpPr>
      <xdr:spPr>
        <a:xfrm>
          <a:off x="14541500" y="65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107142</xdr:rowOff>
    </xdr:from>
    <xdr:ext cx="534377" cy="259045"/>
    <xdr:sp macro="" textlink="">
      <xdr:nvSpPr>
        <xdr:cNvPr id="555" name="テキスト ボックス 554"/>
        <xdr:cNvSpPr txBox="1"/>
      </xdr:nvSpPr>
      <xdr:spPr>
        <a:xfrm>
          <a:off x="14325111" y="66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59296</xdr:rowOff>
    </xdr:from>
    <xdr:to>
      <xdr:col>72</xdr:col>
      <xdr:colOff>38100</xdr:colOff>
      <xdr:row>37</xdr:row>
      <xdr:rowOff>160896</xdr:rowOff>
    </xdr:to>
    <xdr:sp macro="" textlink="">
      <xdr:nvSpPr>
        <xdr:cNvPr id="556" name="楕円 555"/>
        <xdr:cNvSpPr/>
      </xdr:nvSpPr>
      <xdr:spPr>
        <a:xfrm>
          <a:off x="13652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5973</xdr:rowOff>
    </xdr:from>
    <xdr:ext cx="534377" cy="259045"/>
    <xdr:sp macro="" textlink="">
      <xdr:nvSpPr>
        <xdr:cNvPr id="557" name="テキスト ボックス 556"/>
        <xdr:cNvSpPr txBox="1"/>
      </xdr:nvSpPr>
      <xdr:spPr>
        <a:xfrm>
          <a:off x="13436111" y="61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47485</xdr:rowOff>
    </xdr:from>
    <xdr:to>
      <xdr:col>67</xdr:col>
      <xdr:colOff>101600</xdr:colOff>
      <xdr:row>38</xdr:row>
      <xdr:rowOff>149085</xdr:rowOff>
    </xdr:to>
    <xdr:sp macro="" textlink="">
      <xdr:nvSpPr>
        <xdr:cNvPr id="558" name="楕円 557"/>
        <xdr:cNvSpPr/>
      </xdr:nvSpPr>
      <xdr:spPr>
        <a:xfrm>
          <a:off x="12763500" y="6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140212</xdr:rowOff>
    </xdr:from>
    <xdr:ext cx="534377" cy="259045"/>
    <xdr:sp macro="" textlink="">
      <xdr:nvSpPr>
        <xdr:cNvPr id="559" name="テキスト ボックス 558"/>
        <xdr:cNvSpPr txBox="1"/>
      </xdr:nvSpPr>
      <xdr:spPr>
        <a:xfrm>
          <a:off x="12547111" y="66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133255</xdr:rowOff>
    </xdr:from>
    <xdr:to>
      <xdr:col>85</xdr:col>
      <xdr:colOff>127000</xdr:colOff>
      <xdr:row>59</xdr:row>
      <xdr:rowOff>104518</xdr:rowOff>
    </xdr:to>
    <xdr:cxnSp macro="">
      <xdr:nvCxnSpPr>
        <xdr:cNvPr id="591" name="直線コネクタ 590"/>
        <xdr:cNvCxnSpPr/>
      </xdr:nvCxnSpPr>
      <xdr:spPr>
        <a:xfrm flipV="1">
          <a:off x="15481300" y="9905905"/>
          <a:ext cx="838200" cy="3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167176</xdr:rowOff>
    </xdr:from>
    <xdr:to>
      <xdr:col>81</xdr:col>
      <xdr:colOff>50800</xdr:colOff>
      <xdr:row>59</xdr:row>
      <xdr:rowOff>104518</xdr:rowOff>
    </xdr:to>
    <xdr:cxnSp macro="">
      <xdr:nvCxnSpPr>
        <xdr:cNvPr id="594" name="直線コネクタ 593"/>
        <xdr:cNvCxnSpPr/>
      </xdr:nvCxnSpPr>
      <xdr:spPr>
        <a:xfrm>
          <a:off x="14592300" y="10111276"/>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167176</xdr:rowOff>
    </xdr:from>
    <xdr:to>
      <xdr:col>76</xdr:col>
      <xdr:colOff>114300</xdr:colOff>
      <xdr:row>59</xdr:row>
      <xdr:rowOff>107108</xdr:rowOff>
    </xdr:to>
    <xdr:cxnSp macro="">
      <xdr:nvCxnSpPr>
        <xdr:cNvPr id="597" name="直線コネクタ 596"/>
        <xdr:cNvCxnSpPr/>
      </xdr:nvCxnSpPr>
      <xdr:spPr>
        <a:xfrm flipV="1">
          <a:off x="13703300" y="10111276"/>
          <a:ext cx="889000" cy="1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31681</xdr:rowOff>
    </xdr:from>
    <xdr:to>
      <xdr:col>71</xdr:col>
      <xdr:colOff>177800</xdr:colOff>
      <xdr:row>59</xdr:row>
      <xdr:rowOff>107108</xdr:rowOff>
    </xdr:to>
    <xdr:cxnSp macro="">
      <xdr:nvCxnSpPr>
        <xdr:cNvPr id="600" name="直線コネクタ 599"/>
        <xdr:cNvCxnSpPr/>
      </xdr:nvCxnSpPr>
      <xdr:spPr>
        <a:xfrm>
          <a:off x="12814300" y="10147231"/>
          <a:ext cx="8890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82455</xdr:rowOff>
    </xdr:from>
    <xdr:to>
      <xdr:col>85</xdr:col>
      <xdr:colOff>177800</xdr:colOff>
      <xdr:row>58</xdr:row>
      <xdr:rowOff>12605</xdr:rowOff>
    </xdr:to>
    <xdr:sp macro="" textlink="">
      <xdr:nvSpPr>
        <xdr:cNvPr id="610" name="楕円 609"/>
        <xdr:cNvSpPr/>
      </xdr:nvSpPr>
      <xdr:spPr>
        <a:xfrm>
          <a:off x="16268700" y="98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105332</xdr:rowOff>
    </xdr:from>
    <xdr:ext cx="534377" cy="259045"/>
    <xdr:sp macro="" textlink="">
      <xdr:nvSpPr>
        <xdr:cNvPr id="611" name="教育費該当値テキスト"/>
        <xdr:cNvSpPr txBox="1"/>
      </xdr:nvSpPr>
      <xdr:spPr>
        <a:xfrm>
          <a:off x="16370300" y="97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53718</xdr:rowOff>
    </xdr:from>
    <xdr:to>
      <xdr:col>81</xdr:col>
      <xdr:colOff>101600</xdr:colOff>
      <xdr:row>59</xdr:row>
      <xdr:rowOff>155318</xdr:rowOff>
    </xdr:to>
    <xdr:sp macro="" textlink="">
      <xdr:nvSpPr>
        <xdr:cNvPr id="612" name="楕円 611"/>
        <xdr:cNvSpPr/>
      </xdr:nvSpPr>
      <xdr:spPr>
        <a:xfrm>
          <a:off x="15430500" y="101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146445</xdr:rowOff>
    </xdr:from>
    <xdr:ext cx="534377" cy="259045"/>
    <xdr:sp macro="" textlink="">
      <xdr:nvSpPr>
        <xdr:cNvPr id="613" name="テキスト ボックス 612"/>
        <xdr:cNvSpPr txBox="1"/>
      </xdr:nvSpPr>
      <xdr:spPr>
        <a:xfrm>
          <a:off x="15214111" y="10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116376</xdr:rowOff>
    </xdr:from>
    <xdr:to>
      <xdr:col>76</xdr:col>
      <xdr:colOff>165100</xdr:colOff>
      <xdr:row>59</xdr:row>
      <xdr:rowOff>46526</xdr:rowOff>
    </xdr:to>
    <xdr:sp macro="" textlink="">
      <xdr:nvSpPr>
        <xdr:cNvPr id="614" name="楕円 613"/>
        <xdr:cNvSpPr/>
      </xdr:nvSpPr>
      <xdr:spPr>
        <a:xfrm>
          <a:off x="14541500" y="100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37653</xdr:rowOff>
    </xdr:from>
    <xdr:ext cx="534377" cy="259045"/>
    <xdr:sp macro="" textlink="">
      <xdr:nvSpPr>
        <xdr:cNvPr id="615" name="テキスト ボックス 614"/>
        <xdr:cNvSpPr txBox="1"/>
      </xdr:nvSpPr>
      <xdr:spPr>
        <a:xfrm>
          <a:off x="14325111" y="101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56308</xdr:rowOff>
    </xdr:from>
    <xdr:to>
      <xdr:col>72</xdr:col>
      <xdr:colOff>38100</xdr:colOff>
      <xdr:row>59</xdr:row>
      <xdr:rowOff>157908</xdr:rowOff>
    </xdr:to>
    <xdr:sp macro="" textlink="">
      <xdr:nvSpPr>
        <xdr:cNvPr id="616" name="楕円 615"/>
        <xdr:cNvSpPr/>
      </xdr:nvSpPr>
      <xdr:spPr>
        <a:xfrm>
          <a:off x="13652500" y="101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149035</xdr:rowOff>
    </xdr:from>
    <xdr:ext cx="534377" cy="259045"/>
    <xdr:sp macro="" textlink="">
      <xdr:nvSpPr>
        <xdr:cNvPr id="617" name="テキスト ボックス 616"/>
        <xdr:cNvSpPr txBox="1"/>
      </xdr:nvSpPr>
      <xdr:spPr>
        <a:xfrm>
          <a:off x="13436111" y="102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152331</xdr:rowOff>
    </xdr:from>
    <xdr:to>
      <xdr:col>67</xdr:col>
      <xdr:colOff>101600</xdr:colOff>
      <xdr:row>59</xdr:row>
      <xdr:rowOff>82481</xdr:rowOff>
    </xdr:to>
    <xdr:sp macro="" textlink="">
      <xdr:nvSpPr>
        <xdr:cNvPr id="618" name="楕円 617"/>
        <xdr:cNvSpPr/>
      </xdr:nvSpPr>
      <xdr:spPr>
        <a:xfrm>
          <a:off x="12763500" y="100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73608</xdr:rowOff>
    </xdr:from>
    <xdr:ext cx="534377" cy="259045"/>
    <xdr:sp macro="" textlink="">
      <xdr:nvSpPr>
        <xdr:cNvPr id="619" name="テキスト ボックス 618"/>
        <xdr:cNvSpPr txBox="1"/>
      </xdr:nvSpPr>
      <xdr:spPr>
        <a:xfrm>
          <a:off x="12547111" y="101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41177</xdr:rowOff>
    </xdr:from>
    <xdr:to>
      <xdr:col>85</xdr:col>
      <xdr:colOff>127000</xdr:colOff>
      <xdr:row>79</xdr:row>
      <xdr:rowOff>41935</xdr:rowOff>
    </xdr:to>
    <xdr:cxnSp macro="">
      <xdr:nvCxnSpPr>
        <xdr:cNvPr id="648" name="直線コネクタ 647"/>
        <xdr:cNvCxnSpPr/>
      </xdr:nvCxnSpPr>
      <xdr:spPr>
        <a:xfrm flipV="1">
          <a:off x="15481300" y="13585727"/>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23533</xdr:rowOff>
    </xdr:from>
    <xdr:to>
      <xdr:col>81</xdr:col>
      <xdr:colOff>50800</xdr:colOff>
      <xdr:row>79</xdr:row>
      <xdr:rowOff>41935</xdr:rowOff>
    </xdr:to>
    <xdr:cxnSp macro="">
      <xdr:nvCxnSpPr>
        <xdr:cNvPr id="651" name="直線コネクタ 650"/>
        <xdr:cNvCxnSpPr/>
      </xdr:nvCxnSpPr>
      <xdr:spPr>
        <a:xfrm>
          <a:off x="14592300" y="13568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23533</xdr:rowOff>
    </xdr:from>
    <xdr:to>
      <xdr:col>76</xdr:col>
      <xdr:colOff>114300</xdr:colOff>
      <xdr:row>79</xdr:row>
      <xdr:rowOff>29507</xdr:rowOff>
    </xdr:to>
    <xdr:cxnSp macro="">
      <xdr:nvCxnSpPr>
        <xdr:cNvPr id="654" name="直線コネクタ 653"/>
        <xdr:cNvCxnSpPr/>
      </xdr:nvCxnSpPr>
      <xdr:spPr>
        <a:xfrm flipV="1">
          <a:off x="13703300" y="1356808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29507</xdr:rowOff>
    </xdr:from>
    <xdr:to>
      <xdr:col>71</xdr:col>
      <xdr:colOff>177800</xdr:colOff>
      <xdr:row>79</xdr:row>
      <xdr:rowOff>44202</xdr:rowOff>
    </xdr:to>
    <xdr:cxnSp macro="">
      <xdr:nvCxnSpPr>
        <xdr:cNvPr id="657" name="直線コネクタ 656"/>
        <xdr:cNvCxnSpPr/>
      </xdr:nvCxnSpPr>
      <xdr:spPr>
        <a:xfrm flipV="1">
          <a:off x="12814300" y="135740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161827</xdr:rowOff>
    </xdr:from>
    <xdr:to>
      <xdr:col>85</xdr:col>
      <xdr:colOff>177800</xdr:colOff>
      <xdr:row>79</xdr:row>
      <xdr:rowOff>91977</xdr:rowOff>
    </xdr:to>
    <xdr:sp macro="" textlink="">
      <xdr:nvSpPr>
        <xdr:cNvPr id="667" name="楕円 666"/>
        <xdr:cNvSpPr/>
      </xdr:nvSpPr>
      <xdr:spPr>
        <a:xfrm>
          <a:off x="16268700" y="13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162585</xdr:rowOff>
    </xdr:from>
    <xdr:to>
      <xdr:col>81</xdr:col>
      <xdr:colOff>101600</xdr:colOff>
      <xdr:row>79</xdr:row>
      <xdr:rowOff>92735</xdr:rowOff>
    </xdr:to>
    <xdr:sp macro="" textlink="">
      <xdr:nvSpPr>
        <xdr:cNvPr id="669" name="楕円 668"/>
        <xdr:cNvSpPr/>
      </xdr:nvSpPr>
      <xdr:spPr>
        <a:xfrm>
          <a:off x="15430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83862</xdr:rowOff>
    </xdr:from>
    <xdr:ext cx="378565" cy="259045"/>
    <xdr:sp macro="" textlink="">
      <xdr:nvSpPr>
        <xdr:cNvPr id="670" name="テキスト ボックス 669"/>
        <xdr:cNvSpPr txBox="1"/>
      </xdr:nvSpPr>
      <xdr:spPr>
        <a:xfrm>
          <a:off x="15292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144183</xdr:rowOff>
    </xdr:from>
    <xdr:to>
      <xdr:col>76</xdr:col>
      <xdr:colOff>165100</xdr:colOff>
      <xdr:row>79</xdr:row>
      <xdr:rowOff>74333</xdr:rowOff>
    </xdr:to>
    <xdr:sp macro="" textlink="">
      <xdr:nvSpPr>
        <xdr:cNvPr id="671" name="楕円 670"/>
        <xdr:cNvSpPr/>
      </xdr:nvSpPr>
      <xdr:spPr>
        <a:xfrm>
          <a:off x="14541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90860</xdr:rowOff>
    </xdr:from>
    <xdr:ext cx="469744" cy="259045"/>
    <xdr:sp macro="" textlink="">
      <xdr:nvSpPr>
        <xdr:cNvPr id="672" name="テキスト ボックス 671"/>
        <xdr:cNvSpPr txBox="1"/>
      </xdr:nvSpPr>
      <xdr:spPr>
        <a:xfrm>
          <a:off x="14357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150157</xdr:rowOff>
    </xdr:from>
    <xdr:to>
      <xdr:col>72</xdr:col>
      <xdr:colOff>38100</xdr:colOff>
      <xdr:row>79</xdr:row>
      <xdr:rowOff>80307</xdr:rowOff>
    </xdr:to>
    <xdr:sp macro="" textlink="">
      <xdr:nvSpPr>
        <xdr:cNvPr id="673" name="楕円 672"/>
        <xdr:cNvSpPr/>
      </xdr:nvSpPr>
      <xdr:spPr>
        <a:xfrm>
          <a:off x="13652500" y="13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96834</xdr:rowOff>
    </xdr:from>
    <xdr:ext cx="469744" cy="259045"/>
    <xdr:sp macro="" textlink="">
      <xdr:nvSpPr>
        <xdr:cNvPr id="674" name="テキスト ボックス 673"/>
        <xdr:cNvSpPr txBox="1"/>
      </xdr:nvSpPr>
      <xdr:spPr>
        <a:xfrm>
          <a:off x="13468428" y="132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164852</xdr:rowOff>
    </xdr:from>
    <xdr:to>
      <xdr:col>67</xdr:col>
      <xdr:colOff>101600</xdr:colOff>
      <xdr:row>79</xdr:row>
      <xdr:rowOff>95002</xdr:rowOff>
    </xdr:to>
    <xdr:sp macro="" textlink="">
      <xdr:nvSpPr>
        <xdr:cNvPr id="675" name="楕円 674"/>
        <xdr:cNvSpPr/>
      </xdr:nvSpPr>
      <xdr:spPr>
        <a:xfrm>
          <a:off x="12763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86129</xdr:rowOff>
    </xdr:from>
    <xdr:ext cx="313932" cy="259045"/>
    <xdr:sp macro="" textlink="">
      <xdr:nvSpPr>
        <xdr:cNvPr id="676" name="テキスト ボックス 675"/>
        <xdr:cNvSpPr txBox="1"/>
      </xdr:nvSpPr>
      <xdr:spPr>
        <a:xfrm>
          <a:off x="12657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54508</xdr:rowOff>
    </xdr:from>
    <xdr:to>
      <xdr:col>85</xdr:col>
      <xdr:colOff>127000</xdr:colOff>
      <xdr:row>94</xdr:row>
      <xdr:rowOff>98780</xdr:rowOff>
    </xdr:to>
    <xdr:cxnSp macro="">
      <xdr:nvCxnSpPr>
        <xdr:cNvPr id="705" name="直線コネクタ 704"/>
        <xdr:cNvCxnSpPr/>
      </xdr:nvCxnSpPr>
      <xdr:spPr>
        <a:xfrm>
          <a:off x="15481300" y="16170808"/>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40780</xdr:rowOff>
    </xdr:from>
    <xdr:to>
      <xdr:col>81</xdr:col>
      <xdr:colOff>50800</xdr:colOff>
      <xdr:row>94</xdr:row>
      <xdr:rowOff>54508</xdr:rowOff>
    </xdr:to>
    <xdr:cxnSp macro="">
      <xdr:nvCxnSpPr>
        <xdr:cNvPr id="708" name="直線コネクタ 707"/>
        <xdr:cNvCxnSpPr/>
      </xdr:nvCxnSpPr>
      <xdr:spPr>
        <a:xfrm>
          <a:off x="14592300" y="16157080"/>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40780</xdr:rowOff>
    </xdr:from>
    <xdr:to>
      <xdr:col>76</xdr:col>
      <xdr:colOff>114300</xdr:colOff>
      <xdr:row>94</xdr:row>
      <xdr:rowOff>88658</xdr:rowOff>
    </xdr:to>
    <xdr:cxnSp macro="">
      <xdr:nvCxnSpPr>
        <xdr:cNvPr id="711" name="直線コネクタ 710"/>
        <xdr:cNvCxnSpPr/>
      </xdr:nvCxnSpPr>
      <xdr:spPr>
        <a:xfrm flipV="1">
          <a:off x="13703300" y="16157080"/>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88658</xdr:rowOff>
    </xdr:from>
    <xdr:to>
      <xdr:col>71</xdr:col>
      <xdr:colOff>177800</xdr:colOff>
      <xdr:row>95</xdr:row>
      <xdr:rowOff>14669</xdr:rowOff>
    </xdr:to>
    <xdr:cxnSp macro="">
      <xdr:nvCxnSpPr>
        <xdr:cNvPr id="714" name="直線コネクタ 713"/>
        <xdr:cNvCxnSpPr/>
      </xdr:nvCxnSpPr>
      <xdr:spPr>
        <a:xfrm flipV="1">
          <a:off x="12814300" y="16204958"/>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47980</xdr:rowOff>
    </xdr:from>
    <xdr:to>
      <xdr:col>85</xdr:col>
      <xdr:colOff>177800</xdr:colOff>
      <xdr:row>94</xdr:row>
      <xdr:rowOff>149580</xdr:rowOff>
    </xdr:to>
    <xdr:sp macro="" textlink="">
      <xdr:nvSpPr>
        <xdr:cNvPr id="724" name="楕円 723"/>
        <xdr:cNvSpPr/>
      </xdr:nvSpPr>
      <xdr:spPr>
        <a:xfrm>
          <a:off x="16268700" y="161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70857</xdr:rowOff>
    </xdr:from>
    <xdr:ext cx="534377" cy="259045"/>
    <xdr:sp macro="" textlink="">
      <xdr:nvSpPr>
        <xdr:cNvPr id="725" name="公債費該当値テキスト"/>
        <xdr:cNvSpPr txBox="1"/>
      </xdr:nvSpPr>
      <xdr:spPr>
        <a:xfrm>
          <a:off x="16370300" y="160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3708</xdr:rowOff>
    </xdr:from>
    <xdr:to>
      <xdr:col>81</xdr:col>
      <xdr:colOff>101600</xdr:colOff>
      <xdr:row>94</xdr:row>
      <xdr:rowOff>105308</xdr:rowOff>
    </xdr:to>
    <xdr:sp macro="" textlink="">
      <xdr:nvSpPr>
        <xdr:cNvPr id="726" name="楕円 725"/>
        <xdr:cNvSpPr/>
      </xdr:nvSpPr>
      <xdr:spPr>
        <a:xfrm>
          <a:off x="15430500" y="16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121835</xdr:rowOff>
    </xdr:from>
    <xdr:ext cx="534377" cy="259045"/>
    <xdr:sp macro="" textlink="">
      <xdr:nvSpPr>
        <xdr:cNvPr id="727" name="テキスト ボックス 726"/>
        <xdr:cNvSpPr txBox="1"/>
      </xdr:nvSpPr>
      <xdr:spPr>
        <a:xfrm>
          <a:off x="15214111" y="15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161430</xdr:rowOff>
    </xdr:from>
    <xdr:to>
      <xdr:col>76</xdr:col>
      <xdr:colOff>165100</xdr:colOff>
      <xdr:row>94</xdr:row>
      <xdr:rowOff>91580</xdr:rowOff>
    </xdr:to>
    <xdr:sp macro="" textlink="">
      <xdr:nvSpPr>
        <xdr:cNvPr id="728" name="楕円 727"/>
        <xdr:cNvSpPr/>
      </xdr:nvSpPr>
      <xdr:spPr>
        <a:xfrm>
          <a:off x="14541500" y="161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108107</xdr:rowOff>
    </xdr:from>
    <xdr:ext cx="534377" cy="259045"/>
    <xdr:sp macro="" textlink="">
      <xdr:nvSpPr>
        <xdr:cNvPr id="729" name="テキスト ボックス 728"/>
        <xdr:cNvSpPr txBox="1"/>
      </xdr:nvSpPr>
      <xdr:spPr>
        <a:xfrm>
          <a:off x="14325111" y="158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37858</xdr:rowOff>
    </xdr:from>
    <xdr:to>
      <xdr:col>72</xdr:col>
      <xdr:colOff>38100</xdr:colOff>
      <xdr:row>94</xdr:row>
      <xdr:rowOff>139458</xdr:rowOff>
    </xdr:to>
    <xdr:sp macro="" textlink="">
      <xdr:nvSpPr>
        <xdr:cNvPr id="730" name="楕円 729"/>
        <xdr:cNvSpPr/>
      </xdr:nvSpPr>
      <xdr:spPr>
        <a:xfrm>
          <a:off x="13652500" y="16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155985</xdr:rowOff>
    </xdr:from>
    <xdr:ext cx="534377" cy="259045"/>
    <xdr:sp macro="" textlink="">
      <xdr:nvSpPr>
        <xdr:cNvPr id="731" name="テキスト ボックス 730"/>
        <xdr:cNvSpPr txBox="1"/>
      </xdr:nvSpPr>
      <xdr:spPr>
        <a:xfrm>
          <a:off x="13436111" y="15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135319</xdr:rowOff>
    </xdr:from>
    <xdr:to>
      <xdr:col>67</xdr:col>
      <xdr:colOff>101600</xdr:colOff>
      <xdr:row>95</xdr:row>
      <xdr:rowOff>65469</xdr:rowOff>
    </xdr:to>
    <xdr:sp macro="" textlink="">
      <xdr:nvSpPr>
        <xdr:cNvPr id="732" name="楕円 731"/>
        <xdr:cNvSpPr/>
      </xdr:nvSpPr>
      <xdr:spPr>
        <a:xfrm>
          <a:off x="12763500" y="16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81996</xdr:rowOff>
    </xdr:from>
    <xdr:ext cx="534377" cy="259045"/>
    <xdr:sp macro="" textlink="">
      <xdr:nvSpPr>
        <xdr:cNvPr id="733" name="テキスト ボックス 732"/>
        <xdr:cNvSpPr txBox="1"/>
      </xdr:nvSpPr>
      <xdr:spPr>
        <a:xfrm>
          <a:off x="12547111" y="160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中で割合が大きかったのは、高齢者福祉や児童福祉、障害者福祉などの民生費で、次に公債費、総務費、教育費となっている。民生費については、高齢化が進んでいることから、今後も、介護保険事業や後期高齢者医療事業への繰出金が増加し、それに伴い比率が上昇すると考えられる。総務費については、財産管理事業費の増加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円となり、教育費については、小学校施設建設等整備事業費や埋蔵文化財センター施設整備事業費の増加などにより前年度比＋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その他、類似団体と比較しコストが高いものとしては、商工費や農林水産業費、土木費などがあげられる。商工費については、プレミアム付商品券事業費の増加などにより前年度比＋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円となった。農林水産業費については、林道橋梁点検事業終了などに伴う林道施設長寿命化事業費の減少などにより前年度比▲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円となった。土木費については、地方道路整備事業費が増加したものの、除雪対策事業費や橋りょう等ストック維持事業費が減少したことにより前年度比▲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実質収支については、形式収支が前年度比▲</a:t>
          </a:r>
          <a:r>
            <a:rPr kumimoji="1" lang="en-US" altLang="ja-JP" sz="1400">
              <a:solidFill>
                <a:sysClr val="windowText" lastClr="000000"/>
              </a:solidFill>
              <a:latin typeface="ＭＳ ゴシック" pitchFamily="49" charset="-128"/>
              <a:ea typeface="ＭＳ ゴシック" pitchFamily="49" charset="-128"/>
            </a:rPr>
            <a:t>130</a:t>
          </a:r>
          <a:r>
            <a:rPr kumimoji="1" lang="ja-JP" altLang="en-US" sz="1400">
              <a:solidFill>
                <a:sysClr val="windowText" lastClr="000000"/>
              </a:solidFill>
              <a:latin typeface="ＭＳ ゴシック" pitchFamily="49" charset="-128"/>
              <a:ea typeface="ＭＳ ゴシック" pitchFamily="49" charset="-128"/>
            </a:rPr>
            <a:t>百万円、翌年度に繰り越すべき財源が前年度比▲</a:t>
          </a:r>
          <a:r>
            <a:rPr kumimoji="1" lang="en-US" altLang="ja-JP" sz="1400">
              <a:solidFill>
                <a:sysClr val="windowText" lastClr="000000"/>
              </a:solidFill>
              <a:latin typeface="ＭＳ ゴシック" pitchFamily="49" charset="-128"/>
              <a:ea typeface="ＭＳ ゴシック" pitchFamily="49" charset="-128"/>
            </a:rPr>
            <a:t>51</a:t>
          </a:r>
          <a:r>
            <a:rPr kumimoji="1" lang="ja-JP" altLang="en-US" sz="1400">
              <a:solidFill>
                <a:sysClr val="windowText" lastClr="000000"/>
              </a:solidFill>
              <a:latin typeface="ＭＳ ゴシック" pitchFamily="49" charset="-128"/>
              <a:ea typeface="ＭＳ ゴシック" pitchFamily="49" charset="-128"/>
            </a:rPr>
            <a:t>百万円となり、実質収支比率は前年度比▲</a:t>
          </a:r>
          <a:r>
            <a:rPr kumimoji="1" lang="en-US" altLang="ja-JP" sz="1400">
              <a:solidFill>
                <a:sysClr val="windowText" lastClr="000000"/>
              </a:solidFill>
              <a:latin typeface="ＭＳ ゴシック" pitchFamily="49" charset="-128"/>
              <a:ea typeface="ＭＳ ゴシック" pitchFamily="49" charset="-128"/>
            </a:rPr>
            <a:t>1.02</a:t>
          </a:r>
          <a:r>
            <a:rPr kumimoji="1" lang="ja-JP" altLang="en-US" sz="1400">
              <a:solidFill>
                <a:sysClr val="windowText" lastClr="000000"/>
              </a:solidFill>
              <a:latin typeface="ＭＳ ゴシック" pitchFamily="49" charset="-128"/>
              <a:ea typeface="ＭＳ ゴシック" pitchFamily="49" charset="-128"/>
            </a:rPr>
            <a:t>％の</a:t>
          </a:r>
          <a:r>
            <a:rPr kumimoji="1" lang="en-US" altLang="ja-JP" sz="1400">
              <a:solidFill>
                <a:sysClr val="windowText" lastClr="000000"/>
              </a:solidFill>
              <a:latin typeface="ＭＳ ゴシック" pitchFamily="49" charset="-128"/>
              <a:ea typeface="ＭＳ ゴシック" pitchFamily="49" charset="-128"/>
            </a:rPr>
            <a:t>3.85</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実質単年度収支については、企業誘致に係る助成金の減（前年度比▲</a:t>
          </a:r>
          <a:r>
            <a:rPr kumimoji="1" lang="en-US" altLang="ja-JP" sz="1400">
              <a:solidFill>
                <a:sysClr val="windowText" lastClr="000000"/>
              </a:solidFill>
              <a:latin typeface="ＭＳ ゴシック" pitchFamily="49" charset="-128"/>
              <a:ea typeface="ＭＳ ゴシック" pitchFamily="49" charset="-128"/>
            </a:rPr>
            <a:t>117</a:t>
          </a:r>
          <a:r>
            <a:rPr kumimoji="1" lang="ja-JP" altLang="en-US" sz="1400">
              <a:solidFill>
                <a:sysClr val="windowText" lastClr="000000"/>
              </a:solidFill>
              <a:latin typeface="ＭＳ ゴシック" pitchFamily="49" charset="-128"/>
              <a:ea typeface="ＭＳ ゴシック" pitchFamily="49" charset="-128"/>
            </a:rPr>
            <a:t>百万円）などがあり単年度収支が低下したことから、前年度比▲</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百万円となり、実質単年度収支比率は前年度比▲</a:t>
          </a:r>
          <a:r>
            <a:rPr kumimoji="1" lang="en-US" altLang="ja-JP" sz="1400">
              <a:solidFill>
                <a:sysClr val="windowText" lastClr="000000"/>
              </a:solidFill>
              <a:latin typeface="ＭＳ ゴシック" pitchFamily="49" charset="-128"/>
              <a:ea typeface="ＭＳ ゴシック" pitchFamily="49" charset="-128"/>
            </a:rPr>
            <a:t>0.57</a:t>
          </a:r>
          <a:r>
            <a:rPr kumimoji="1" lang="ja-JP" altLang="en-US" sz="1400">
              <a:solidFill>
                <a:sysClr val="windowText" lastClr="000000"/>
              </a:solidFill>
              <a:latin typeface="ＭＳ ゴシック" pitchFamily="49" charset="-128"/>
              <a:ea typeface="ＭＳ ゴシック" pitchFamily="49" charset="-128"/>
            </a:rPr>
            <a:t>％の</a:t>
          </a:r>
          <a:r>
            <a:rPr kumimoji="1" lang="en-US" altLang="ja-JP" sz="1400">
              <a:solidFill>
                <a:sysClr val="windowText" lastClr="000000"/>
              </a:solidFill>
              <a:latin typeface="ＭＳ ゴシック" pitchFamily="49" charset="-128"/>
              <a:ea typeface="ＭＳ ゴシック" pitchFamily="49" charset="-128"/>
            </a:rPr>
            <a:t>3.86</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令和元年度の国民健康保険事業特別会計については、保険税などが減少し、歳入総額で前年度比▲</a:t>
          </a:r>
          <a:r>
            <a:rPr kumimoji="1" lang="en-US" altLang="ja-JP" sz="1400">
              <a:solidFill>
                <a:sysClr val="windowText" lastClr="000000"/>
              </a:solidFill>
              <a:latin typeface="ＭＳ ゴシック" pitchFamily="49" charset="-128"/>
              <a:ea typeface="ＭＳ ゴシック" pitchFamily="49" charset="-128"/>
            </a:rPr>
            <a:t>51</a:t>
          </a:r>
          <a:r>
            <a:rPr kumimoji="1" lang="ja-JP" altLang="en-US" sz="1400">
              <a:solidFill>
                <a:sysClr val="windowText" lastClr="000000"/>
              </a:solidFill>
              <a:latin typeface="ＭＳ ゴシック" pitchFamily="49" charset="-128"/>
              <a:ea typeface="ＭＳ ゴシック" pitchFamily="49" charset="-128"/>
            </a:rPr>
            <a:t>百万円となった一方、保険給付費などが増加し、歳出総額で前年度比＋</a:t>
          </a:r>
          <a:r>
            <a:rPr kumimoji="1" lang="en-US" altLang="ja-JP" sz="1400">
              <a:solidFill>
                <a:sysClr val="windowText" lastClr="000000"/>
              </a:solidFill>
              <a:latin typeface="ＭＳ ゴシック" pitchFamily="49" charset="-128"/>
              <a:ea typeface="ＭＳ ゴシック" pitchFamily="49" charset="-128"/>
            </a:rPr>
            <a:t>92</a:t>
          </a:r>
          <a:r>
            <a:rPr kumimoji="1" lang="ja-JP" altLang="en-US" sz="1400">
              <a:solidFill>
                <a:sysClr val="windowText" lastClr="000000"/>
              </a:solidFill>
              <a:latin typeface="ＭＳ ゴシック" pitchFamily="49" charset="-128"/>
              <a:ea typeface="ＭＳ ゴシック" pitchFamily="49" charset="-128"/>
            </a:rPr>
            <a:t>百万円となり、実質収支は前年度比▲</a:t>
          </a:r>
          <a:r>
            <a:rPr kumimoji="1" lang="en-US" altLang="ja-JP" sz="1400">
              <a:solidFill>
                <a:sysClr val="windowText" lastClr="000000"/>
              </a:solidFill>
              <a:latin typeface="ＭＳ ゴシック" pitchFamily="49" charset="-128"/>
              <a:ea typeface="ＭＳ ゴシック" pitchFamily="49" charset="-128"/>
            </a:rPr>
            <a:t>141</a:t>
          </a:r>
          <a:r>
            <a:rPr kumimoji="1" lang="ja-JP" altLang="en-US" sz="1400">
              <a:solidFill>
                <a:sysClr val="windowText" lastClr="000000"/>
              </a:solidFill>
              <a:latin typeface="ＭＳ ゴシック" pitchFamily="49" charset="-128"/>
              <a:ea typeface="ＭＳ ゴシック" pitchFamily="49" charset="-128"/>
            </a:rPr>
            <a:t>百万円となった。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一般会計については、歳入歳出差引額は</a:t>
          </a:r>
          <a:r>
            <a:rPr kumimoji="1" lang="en-US" altLang="ja-JP" sz="1400">
              <a:solidFill>
                <a:sysClr val="windowText" lastClr="000000"/>
              </a:solidFill>
              <a:latin typeface="ＭＳ ゴシック" pitchFamily="49" charset="-128"/>
              <a:ea typeface="ＭＳ ゴシック" pitchFamily="49" charset="-128"/>
            </a:rPr>
            <a:t>537</a:t>
          </a:r>
          <a:r>
            <a:rPr kumimoji="1" lang="ja-JP" altLang="en-US" sz="1400">
              <a:solidFill>
                <a:sysClr val="windowText" lastClr="000000"/>
              </a:solidFill>
              <a:latin typeface="ＭＳ ゴシック" pitchFamily="49" charset="-128"/>
              <a:ea typeface="ＭＳ ゴシック" pitchFamily="49" charset="-128"/>
            </a:rPr>
            <a:t>百万円あるものの、年度末近くでの国の補正予算に対応した事業等の繰越に伴い、実質収支は</a:t>
          </a:r>
          <a:r>
            <a:rPr kumimoji="1" lang="en-US" altLang="ja-JP" sz="1400">
              <a:solidFill>
                <a:sysClr val="windowText" lastClr="000000"/>
              </a:solidFill>
              <a:latin typeface="ＭＳ ゴシック" pitchFamily="49" charset="-128"/>
              <a:ea typeface="ＭＳ ゴシック" pitchFamily="49" charset="-128"/>
            </a:rPr>
            <a:t>282</a:t>
          </a:r>
          <a:r>
            <a:rPr kumimoji="1" lang="ja-JP" altLang="en-US" sz="1400">
              <a:solidFill>
                <a:sysClr val="windowText" lastClr="000000"/>
              </a:solidFill>
              <a:latin typeface="ＭＳ ゴシック" pitchFamily="49" charset="-128"/>
              <a:ea typeface="ＭＳ ゴシック" pitchFamily="49" charset="-128"/>
            </a:rPr>
            <a:t>百万円の黒字となった。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町の全会計で見てみると実質赤字はないが、今後も町税の徴収率向上に向けた取組はもちろん、企業誘致や地域活性化施策の推進等、自主財源の確保に努める。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年度までに、国の補正予算を活用し学校の耐震改修などの大型事業を実施してきたことから、改善要素である算入公債費等については増加していた。しかし、平成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年度借入における算入公債費の減少などにより令和元年度は減少した。また、元利償還金等については、平成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年度より繰上償還を行っていることなどにより前年度比▲</a:t>
          </a:r>
          <a:r>
            <a:rPr kumimoji="1" lang="en-US" altLang="ja-JP" sz="1400">
              <a:solidFill>
                <a:sysClr val="windowText" lastClr="000000"/>
              </a:solidFill>
              <a:latin typeface="ＭＳ ゴシック" pitchFamily="49" charset="-128"/>
              <a:ea typeface="ＭＳ ゴシック" pitchFamily="49" charset="-128"/>
            </a:rPr>
            <a:t>117</a:t>
          </a:r>
          <a:r>
            <a:rPr kumimoji="1" lang="ja-JP" altLang="en-US" sz="1400">
              <a:solidFill>
                <a:sysClr val="windowText" lastClr="000000"/>
              </a:solidFill>
              <a:latin typeface="ＭＳ ゴシック" pitchFamily="49" charset="-128"/>
              <a:ea typeface="ＭＳ ゴシック" pitchFamily="49" charset="-128"/>
            </a:rPr>
            <a:t>百万円となり、実質公債費比率の分子は前年度比▲</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百万円となった。令和元年度も繰上償還を実施したことから、今後も減少することが見込まれる。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充当可能財源等については、下水道費や公債費などに係る基準財政需要額が減額となり、前年度比▲</a:t>
          </a:r>
          <a:r>
            <a:rPr kumimoji="1" lang="en-US" altLang="ja-JP" sz="1400">
              <a:solidFill>
                <a:sysClr val="windowText" lastClr="000000"/>
              </a:solidFill>
              <a:latin typeface="ＭＳ ゴシック" pitchFamily="49" charset="-128"/>
              <a:ea typeface="ＭＳ ゴシック" pitchFamily="49" charset="-128"/>
            </a:rPr>
            <a:t>480</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一方、繰上償還を実施したことなどにより、地方債残高は、前年度比▲</a:t>
          </a:r>
          <a:r>
            <a:rPr kumimoji="1" lang="en-US" altLang="ja-JP" sz="1400">
              <a:solidFill>
                <a:sysClr val="windowText" lastClr="000000"/>
              </a:solidFill>
              <a:latin typeface="ＭＳ ゴシック" pitchFamily="49" charset="-128"/>
              <a:ea typeface="ＭＳ ゴシック" pitchFamily="49" charset="-128"/>
            </a:rPr>
            <a:t>397</a:t>
          </a:r>
          <a:r>
            <a:rPr kumimoji="1" lang="ja-JP" altLang="en-US" sz="1400">
              <a:solidFill>
                <a:sysClr val="windowText" lastClr="000000"/>
              </a:solidFill>
              <a:latin typeface="ＭＳ ゴシック" pitchFamily="49" charset="-128"/>
              <a:ea typeface="ＭＳ ゴシック" pitchFamily="49" charset="-128"/>
            </a:rPr>
            <a:t>百万円となったほか、組合等負担等見込額の減もあり、将来負担額は前年度比▲</a:t>
          </a:r>
          <a:r>
            <a:rPr kumimoji="1" lang="en-US" altLang="ja-JP" sz="1400">
              <a:solidFill>
                <a:sysClr val="windowText" lastClr="000000"/>
              </a:solidFill>
              <a:latin typeface="ＭＳ ゴシック" pitchFamily="49" charset="-128"/>
              <a:ea typeface="ＭＳ ゴシック" pitchFamily="49" charset="-128"/>
            </a:rPr>
            <a:t>796</a:t>
          </a:r>
          <a:r>
            <a:rPr kumimoji="1" lang="ja-JP" altLang="en-US" sz="1400">
              <a:solidFill>
                <a:sysClr val="windowText" lastClr="000000"/>
              </a:solidFill>
              <a:latin typeface="ＭＳ ゴシック" pitchFamily="49" charset="-128"/>
              <a:ea typeface="ＭＳ ゴシック" pitchFamily="49" charset="-128"/>
            </a:rPr>
            <a:t>百万円となった。　</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将来負担比率の分子としては、将来負担額、充当可能財源等ともに減少し、前年度比▲</a:t>
          </a:r>
          <a:r>
            <a:rPr kumimoji="1" lang="en-US" altLang="ja-JP" sz="1400">
              <a:solidFill>
                <a:sysClr val="windowText" lastClr="000000"/>
              </a:solidFill>
              <a:latin typeface="ＭＳ ゴシック" pitchFamily="49" charset="-128"/>
              <a:ea typeface="ＭＳ ゴシック" pitchFamily="49" charset="-128"/>
            </a:rPr>
            <a:t>316</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公共施設等総合管理計画に基づく庁舎等の統合整備のため「庁舎等整備基金」へ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百万円を積み立てた一方、繰上償還を行うため「減債基金」を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百万円、企業誘致に伴う「地域雇用創出推進基金」を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百万円、日本酒生産の支援を目的とした各施設（貯蔵庫、商談・研修の各ルーム等）を整備するため「立山ブランド海外展開拠点施設整備基金」を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今後、庁舎や公共施設等の更新、その他定期的にパソコン・学校ＩＣＴ機器の更新をしていくため、毎年度計画的に積み立てを行っていき、中長期的な財政運営を行う財源としていく予定である。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立山町地域福祉基金：高齢者の保健福祉等地域福祉に関する事業の推進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立山町農業経営基盤強化基金：町の農業経営基盤強化に資するため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百万円を積み立てた一方、農業・農村の有する多面的機能の維持・発揮を図るための支援事業に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立山町地域雇用創出推進基金：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百万円を積み立てた一方、企業誘致に伴う企業立地奨励事業助成金事業の財源として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立山町庁舎等整備基金：公共施設等総合管理計画に基づき、令和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年度を目途に庁舎等を統合する予定で、毎年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百万円程度を積み立ていく。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令和元年度の財政調整基金現在高は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百万円であり、災害や緊急的な支出等がなかったため、前年度と比べ増減なしとなった。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財政調整基金の残高は、災害への備え等のため、減債基金の残高と合わせて標準財政規模の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％程度となるように努めることとしており、令和元年度末は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％の積み立てとなっている。今後は減債基金の積み立て状況を踏まえ、標準財政規模の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％程度となるよう積み立てていくことを予定している。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令和元年度に将来負担の平準化を図るため、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年度に地方債償還ピークを迎えるため、今後も繰上償還を行う予定であり、そのため毎年度計画的に積み立てを行う予定である。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有形固定資産減価償却率は類似団体より高い水準となっている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年度に策定した公共施設等総合管理計画</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、最初の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年間で公共施設等の延べ床面積を</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以上削減するという目標を掲げており、老朽化した施設の集約化・複合化や除却を進めている。具体的には、今後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年以内に保育所の廃止や老朽化した施設の解体</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を進めていくことにより、有形固定資産減価償却率の減少を見込んでいる。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79" name="楕円 78"/>
        <xdr:cNvSpPr/>
      </xdr:nvSpPr>
      <xdr:spPr>
        <a:xfrm>
          <a:off x="47117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25671</xdr:rowOff>
    </xdr:from>
    <xdr:ext cx="405111" cy="259045"/>
    <xdr:sp macro="" textlink="">
      <xdr:nvSpPr>
        <xdr:cNvPr id="80" name="有形固定資産減価償却率該当値テキスト"/>
        <xdr:cNvSpPr txBox="1"/>
      </xdr:nvSpPr>
      <xdr:spPr>
        <a:xfrm>
          <a:off x="4813300" y="594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132715</xdr:rowOff>
    </xdr:from>
    <xdr:to>
      <xdr:col>15</xdr:col>
      <xdr:colOff>187325</xdr:colOff>
      <xdr:row>32</xdr:row>
      <xdr:rowOff>62865</xdr:rowOff>
    </xdr:to>
    <xdr:sp macro="" textlink="">
      <xdr:nvSpPr>
        <xdr:cNvPr id="81" name="楕円 80"/>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102108</xdr:rowOff>
    </xdr:from>
    <xdr:to>
      <xdr:col>11</xdr:col>
      <xdr:colOff>187325</xdr:colOff>
      <xdr:row>30</xdr:row>
      <xdr:rowOff>32258</xdr:rowOff>
    </xdr:to>
    <xdr:sp macro="" textlink="">
      <xdr:nvSpPr>
        <xdr:cNvPr id="82" name="楕円 81"/>
        <xdr:cNvSpPr/>
      </xdr:nvSpPr>
      <xdr:spPr>
        <a:xfrm>
          <a:off x="2476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152908</xdr:rowOff>
    </xdr:from>
    <xdr:to>
      <xdr:col>15</xdr:col>
      <xdr:colOff>136525</xdr:colOff>
      <xdr:row>32</xdr:row>
      <xdr:rowOff>12065</xdr:rowOff>
    </xdr:to>
    <xdr:cxnSp macro="">
      <xdr:nvCxnSpPr>
        <xdr:cNvPr id="83" name="直線コネクタ 82"/>
        <xdr:cNvCxnSpPr/>
      </xdr:nvCxnSpPr>
      <xdr:spPr>
        <a:xfrm>
          <a:off x="2527300" y="5896483"/>
          <a:ext cx="762000" cy="3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4" name="楕円 83"/>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152908</xdr:rowOff>
    </xdr:to>
    <xdr:cxnSp macro="">
      <xdr:nvCxnSpPr>
        <xdr:cNvPr id="85" name="直線コネクタ 84"/>
        <xdr:cNvCxnSpPr/>
      </xdr:nvCxnSpPr>
      <xdr:spPr>
        <a:xfrm>
          <a:off x="1765300" y="58597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6"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7"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8"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9"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0"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23385</xdr:rowOff>
    </xdr:from>
    <xdr:ext cx="405111" cy="259045"/>
    <xdr:sp macro="" textlink="">
      <xdr:nvSpPr>
        <xdr:cNvPr id="91" name="n_3mainValue有形固定資産減価償却率"/>
        <xdr:cNvSpPr txBox="1"/>
      </xdr:nvSpPr>
      <xdr:spPr>
        <a:xfrm>
          <a:off x="2324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2"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学校教育施設等において、</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までに耐震改修、令和元年度では統合改修・増築等の</a:t>
          </a:r>
          <a:r>
            <a:rPr kumimoji="1" lang="ja-JP" altLang="ja-JP" sz="1000">
              <a:solidFill>
                <a:schemeClr val="dk1"/>
              </a:solidFill>
              <a:effectLst/>
              <a:latin typeface="+mn-lt"/>
              <a:ea typeface="+mn-ea"/>
              <a:cs typeface="+mn-cs"/>
            </a:rPr>
            <a:t>大型事業に係る既発債の発行が終了し、将来負担額は減少傾向にあるものの、類似団体と比較して地方債残高が高い水準にあるため、債務償還比率も同比較で高くなっている。地方債の新規発行を抑制すること、繰上償還を行っていることで地方債残高の減少に努めており債務償還比率の減少を見込んでい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2" name="テキスト ボックス 11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4" name="テキスト ボックス 11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1" name="直線コネクタ 12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3" name="直線コネクタ 12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6"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7" name="フローチャート: 判断 12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8" name="フローチャート: 判断 12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9" name="フローチャート: 判断 12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0" name="フローチャート: 判断 12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1" name="フローチャート: 判断 130"/>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35179</xdr:rowOff>
    </xdr:from>
    <xdr:to>
      <xdr:col>76</xdr:col>
      <xdr:colOff>73025</xdr:colOff>
      <xdr:row>29</xdr:row>
      <xdr:rowOff>136779</xdr:rowOff>
    </xdr:to>
    <xdr:sp macro="" textlink="">
      <xdr:nvSpPr>
        <xdr:cNvPr id="137" name="楕円 136"/>
        <xdr:cNvSpPr/>
      </xdr:nvSpPr>
      <xdr:spPr>
        <a:xfrm>
          <a:off x="14744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13606</xdr:rowOff>
    </xdr:from>
    <xdr:ext cx="469744" cy="259045"/>
    <xdr:sp macro="" textlink="">
      <xdr:nvSpPr>
        <xdr:cNvPr id="138" name="債務償還比率該当値テキスト"/>
        <xdr:cNvSpPr txBox="1"/>
      </xdr:nvSpPr>
      <xdr:spPr>
        <a:xfrm>
          <a:off x="14846300" y="57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32300</xdr:rowOff>
    </xdr:from>
    <xdr:to>
      <xdr:col>72</xdr:col>
      <xdr:colOff>123825</xdr:colOff>
      <xdr:row>29</xdr:row>
      <xdr:rowOff>133900</xdr:rowOff>
    </xdr:to>
    <xdr:sp macro="" textlink="">
      <xdr:nvSpPr>
        <xdr:cNvPr id="139" name="楕円 138"/>
        <xdr:cNvSpPr/>
      </xdr:nvSpPr>
      <xdr:spPr>
        <a:xfrm>
          <a:off x="14033500" y="5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83100</xdr:rowOff>
    </xdr:from>
    <xdr:to>
      <xdr:col>76</xdr:col>
      <xdr:colOff>22225</xdr:colOff>
      <xdr:row>29</xdr:row>
      <xdr:rowOff>85979</xdr:rowOff>
    </xdr:to>
    <xdr:cxnSp macro="">
      <xdr:nvCxnSpPr>
        <xdr:cNvPr id="140" name="直線コネクタ 139"/>
        <xdr:cNvCxnSpPr/>
      </xdr:nvCxnSpPr>
      <xdr:spPr>
        <a:xfrm>
          <a:off x="14084300" y="5826675"/>
          <a:ext cx="711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98006</xdr:rowOff>
    </xdr:from>
    <xdr:to>
      <xdr:col>68</xdr:col>
      <xdr:colOff>123825</xdr:colOff>
      <xdr:row>30</xdr:row>
      <xdr:rowOff>28156</xdr:rowOff>
    </xdr:to>
    <xdr:sp macro="" textlink="">
      <xdr:nvSpPr>
        <xdr:cNvPr id="141" name="楕円 140"/>
        <xdr:cNvSpPr/>
      </xdr:nvSpPr>
      <xdr:spPr>
        <a:xfrm>
          <a:off x="13271500" y="58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83100</xdr:rowOff>
    </xdr:from>
    <xdr:to>
      <xdr:col>72</xdr:col>
      <xdr:colOff>73025</xdr:colOff>
      <xdr:row>29</xdr:row>
      <xdr:rowOff>148806</xdr:rowOff>
    </xdr:to>
    <xdr:cxnSp macro="">
      <xdr:nvCxnSpPr>
        <xdr:cNvPr id="142" name="直線コネクタ 141"/>
        <xdr:cNvCxnSpPr/>
      </xdr:nvCxnSpPr>
      <xdr:spPr>
        <a:xfrm flipV="1">
          <a:off x="13322300" y="5826675"/>
          <a:ext cx="762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149750</xdr:rowOff>
    </xdr:from>
    <xdr:to>
      <xdr:col>64</xdr:col>
      <xdr:colOff>123825</xdr:colOff>
      <xdr:row>30</xdr:row>
      <xdr:rowOff>79900</xdr:rowOff>
    </xdr:to>
    <xdr:sp macro="" textlink="">
      <xdr:nvSpPr>
        <xdr:cNvPr id="143" name="楕円 142"/>
        <xdr:cNvSpPr/>
      </xdr:nvSpPr>
      <xdr:spPr>
        <a:xfrm>
          <a:off x="12509500" y="58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148806</xdr:rowOff>
    </xdr:from>
    <xdr:to>
      <xdr:col>68</xdr:col>
      <xdr:colOff>73025</xdr:colOff>
      <xdr:row>30</xdr:row>
      <xdr:rowOff>29100</xdr:rowOff>
    </xdr:to>
    <xdr:cxnSp macro="">
      <xdr:nvCxnSpPr>
        <xdr:cNvPr id="144" name="直線コネクタ 143"/>
        <xdr:cNvCxnSpPr/>
      </xdr:nvCxnSpPr>
      <xdr:spPr>
        <a:xfrm flipV="1">
          <a:off x="12560300" y="5892381"/>
          <a:ext cx="7620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124994</xdr:rowOff>
    </xdr:from>
    <xdr:to>
      <xdr:col>60</xdr:col>
      <xdr:colOff>123825</xdr:colOff>
      <xdr:row>30</xdr:row>
      <xdr:rowOff>55144</xdr:rowOff>
    </xdr:to>
    <xdr:sp macro="" textlink="">
      <xdr:nvSpPr>
        <xdr:cNvPr id="145" name="楕円 144"/>
        <xdr:cNvSpPr/>
      </xdr:nvSpPr>
      <xdr:spPr>
        <a:xfrm>
          <a:off x="11747500" y="58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4344</xdr:rowOff>
    </xdr:from>
    <xdr:to>
      <xdr:col>64</xdr:col>
      <xdr:colOff>73025</xdr:colOff>
      <xdr:row>30</xdr:row>
      <xdr:rowOff>29100</xdr:rowOff>
    </xdr:to>
    <xdr:cxnSp macro="">
      <xdr:nvCxnSpPr>
        <xdr:cNvPr id="146" name="直線コネクタ 145"/>
        <xdr:cNvCxnSpPr/>
      </xdr:nvCxnSpPr>
      <xdr:spPr>
        <a:xfrm>
          <a:off x="11798300" y="5919369"/>
          <a:ext cx="762000" cy="2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7"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8"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9"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0"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125027</xdr:rowOff>
    </xdr:from>
    <xdr:ext cx="469744" cy="259045"/>
    <xdr:sp macro="" textlink="">
      <xdr:nvSpPr>
        <xdr:cNvPr id="151" name="n_1mainValue債務償還比率"/>
        <xdr:cNvSpPr txBox="1"/>
      </xdr:nvSpPr>
      <xdr:spPr>
        <a:xfrm>
          <a:off x="13836727" y="58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19283</xdr:rowOff>
    </xdr:from>
    <xdr:ext cx="469744" cy="259045"/>
    <xdr:sp macro="" textlink="">
      <xdr:nvSpPr>
        <xdr:cNvPr id="152" name="n_2mainValue債務償還比率"/>
        <xdr:cNvSpPr txBox="1"/>
      </xdr:nvSpPr>
      <xdr:spPr>
        <a:xfrm>
          <a:off x="13087427" y="593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71027</xdr:rowOff>
    </xdr:from>
    <xdr:ext cx="469744" cy="259045"/>
    <xdr:sp macro="" textlink="">
      <xdr:nvSpPr>
        <xdr:cNvPr id="153" name="n_3mainValue債務償還比率"/>
        <xdr:cNvSpPr txBox="1"/>
      </xdr:nvSpPr>
      <xdr:spPr>
        <a:xfrm>
          <a:off x="12325427" y="59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46271</xdr:rowOff>
    </xdr:from>
    <xdr:ext cx="469744" cy="259045"/>
    <xdr:sp macro="" textlink="">
      <xdr:nvSpPr>
        <xdr:cNvPr id="154" name="n_4mainValue債務償還比率"/>
        <xdr:cNvSpPr txBox="1"/>
      </xdr:nvSpPr>
      <xdr:spPr>
        <a:xfrm>
          <a:off x="11563427" y="596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3" name="楕円 72"/>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4" name="【道路】&#10;有形固定資産減価償却率該当値テキスト"/>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113030</xdr:rowOff>
    </xdr:from>
    <xdr:to>
      <xdr:col>15</xdr:col>
      <xdr:colOff>101600</xdr:colOff>
      <xdr:row>42</xdr:row>
      <xdr:rowOff>43180</xdr:rowOff>
    </xdr:to>
    <xdr:sp macro="" textlink="">
      <xdr:nvSpPr>
        <xdr:cNvPr id="75" name="楕円 74"/>
        <xdr:cNvSpPr/>
      </xdr:nvSpPr>
      <xdr:spPr>
        <a:xfrm>
          <a:off x="2857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130175</xdr:rowOff>
    </xdr:from>
    <xdr:to>
      <xdr:col>10</xdr:col>
      <xdr:colOff>165100</xdr:colOff>
      <xdr:row>39</xdr:row>
      <xdr:rowOff>60325</xdr:rowOff>
    </xdr:to>
    <xdr:sp macro="" textlink="">
      <xdr:nvSpPr>
        <xdr:cNvPr id="76" name="楕円 75"/>
        <xdr:cNvSpPr/>
      </xdr:nvSpPr>
      <xdr:spPr>
        <a:xfrm>
          <a:off x="196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41</xdr:row>
      <xdr:rowOff>163830</xdr:rowOff>
    </xdr:to>
    <xdr:cxnSp macro="">
      <xdr:nvCxnSpPr>
        <xdr:cNvPr id="77" name="直線コネクタ 76"/>
        <xdr:cNvCxnSpPr/>
      </xdr:nvCxnSpPr>
      <xdr:spPr>
        <a:xfrm>
          <a:off x="2019300" y="669607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78" name="楕円 77"/>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9525</xdr:rowOff>
    </xdr:to>
    <xdr:cxnSp macro="">
      <xdr:nvCxnSpPr>
        <xdr:cNvPr id="79" name="直線コネクタ 78"/>
        <xdr:cNvCxnSpPr/>
      </xdr:nvCxnSpPr>
      <xdr:spPr>
        <a:xfrm>
          <a:off x="1130300" y="6671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0"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1"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2"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3"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34307</xdr:rowOff>
    </xdr:from>
    <xdr:ext cx="405111" cy="259045"/>
    <xdr:sp macro="" textlink="">
      <xdr:nvSpPr>
        <xdr:cNvPr id="84" name="n_2mainValue【道路】&#10;有形固定資産減価償却率"/>
        <xdr:cNvSpPr txBox="1"/>
      </xdr:nvSpPr>
      <xdr:spPr>
        <a:xfrm>
          <a:off x="2705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51452</xdr:rowOff>
    </xdr:from>
    <xdr:ext cx="405111" cy="259045"/>
    <xdr:sp macro="" textlink="">
      <xdr:nvSpPr>
        <xdr:cNvPr id="85" name="n_3mainValue【道路】&#10;有形固定資産減価償却率"/>
        <xdr:cNvSpPr txBox="1"/>
      </xdr:nvSpPr>
      <xdr:spPr>
        <a:xfrm>
          <a:off x="1816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6" name="n_4main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0" name="直線コネクタ 109"/>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1"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2" name="直線コネクタ 111"/>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3"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4" name="直線コネクタ 113"/>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5"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6" name="フローチャート: 判断 115"/>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7" name="フローチャート: 判断 116"/>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8" name="フローチャート: 判断 117"/>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9" name="フローチャート: 判断 118"/>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0" name="フローチャート: 判断 119"/>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80188</xdr:rowOff>
    </xdr:from>
    <xdr:to>
      <xdr:col>55</xdr:col>
      <xdr:colOff>50800</xdr:colOff>
      <xdr:row>38</xdr:row>
      <xdr:rowOff>10337</xdr:rowOff>
    </xdr:to>
    <xdr:sp macro="" textlink="">
      <xdr:nvSpPr>
        <xdr:cNvPr id="126" name="楕円 125"/>
        <xdr:cNvSpPr/>
      </xdr:nvSpPr>
      <xdr:spPr>
        <a:xfrm>
          <a:off x="10426700" y="6423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103065</xdr:rowOff>
    </xdr:from>
    <xdr:ext cx="534377" cy="259045"/>
    <xdr:sp macro="" textlink="">
      <xdr:nvSpPr>
        <xdr:cNvPr id="127" name="【道路】&#10;一人当たり延長該当値テキスト"/>
        <xdr:cNvSpPr txBox="1"/>
      </xdr:nvSpPr>
      <xdr:spPr>
        <a:xfrm>
          <a:off x="10515600" y="62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96990</xdr:rowOff>
    </xdr:from>
    <xdr:to>
      <xdr:col>46</xdr:col>
      <xdr:colOff>38100</xdr:colOff>
      <xdr:row>38</xdr:row>
      <xdr:rowOff>27139</xdr:rowOff>
    </xdr:to>
    <xdr:sp macro="" textlink="">
      <xdr:nvSpPr>
        <xdr:cNvPr id="128" name="楕円 127"/>
        <xdr:cNvSpPr/>
      </xdr:nvSpPr>
      <xdr:spPr>
        <a:xfrm>
          <a:off x="8699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104343</xdr:rowOff>
    </xdr:from>
    <xdr:to>
      <xdr:col>41</xdr:col>
      <xdr:colOff>101600</xdr:colOff>
      <xdr:row>38</xdr:row>
      <xdr:rowOff>34493</xdr:rowOff>
    </xdr:to>
    <xdr:sp macro="" textlink="">
      <xdr:nvSpPr>
        <xdr:cNvPr id="129" name="楕円 128"/>
        <xdr:cNvSpPr/>
      </xdr:nvSpPr>
      <xdr:spPr>
        <a:xfrm>
          <a:off x="7810500" y="64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147790</xdr:rowOff>
    </xdr:from>
    <xdr:to>
      <xdr:col>45</xdr:col>
      <xdr:colOff>177800</xdr:colOff>
      <xdr:row>37</xdr:row>
      <xdr:rowOff>155143</xdr:rowOff>
    </xdr:to>
    <xdr:cxnSp macro="">
      <xdr:nvCxnSpPr>
        <xdr:cNvPr id="130" name="直線コネクタ 129"/>
        <xdr:cNvCxnSpPr/>
      </xdr:nvCxnSpPr>
      <xdr:spPr>
        <a:xfrm flipV="1">
          <a:off x="7861300" y="6491440"/>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109525</xdr:rowOff>
    </xdr:from>
    <xdr:to>
      <xdr:col>36</xdr:col>
      <xdr:colOff>165100</xdr:colOff>
      <xdr:row>38</xdr:row>
      <xdr:rowOff>39675</xdr:rowOff>
    </xdr:to>
    <xdr:sp macro="" textlink="">
      <xdr:nvSpPr>
        <xdr:cNvPr id="131" name="楕円 130"/>
        <xdr:cNvSpPr/>
      </xdr:nvSpPr>
      <xdr:spPr>
        <a:xfrm>
          <a:off x="6921500" y="64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155143</xdr:rowOff>
    </xdr:from>
    <xdr:to>
      <xdr:col>41</xdr:col>
      <xdr:colOff>50800</xdr:colOff>
      <xdr:row>37</xdr:row>
      <xdr:rowOff>160325</xdr:rowOff>
    </xdr:to>
    <xdr:cxnSp macro="">
      <xdr:nvCxnSpPr>
        <xdr:cNvPr id="132" name="直線コネクタ 131"/>
        <xdr:cNvCxnSpPr/>
      </xdr:nvCxnSpPr>
      <xdr:spPr>
        <a:xfrm flipV="1">
          <a:off x="6972300" y="649879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3"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4"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5"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36"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43667</xdr:rowOff>
    </xdr:from>
    <xdr:ext cx="534377" cy="259045"/>
    <xdr:sp macro="" textlink="">
      <xdr:nvSpPr>
        <xdr:cNvPr id="137" name="n_2mainValue【道路】&#10;一人当たり延長"/>
        <xdr:cNvSpPr txBox="1"/>
      </xdr:nvSpPr>
      <xdr:spPr>
        <a:xfrm>
          <a:off x="84831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51020</xdr:rowOff>
    </xdr:from>
    <xdr:ext cx="534377" cy="259045"/>
    <xdr:sp macro="" textlink="">
      <xdr:nvSpPr>
        <xdr:cNvPr id="138" name="n_3mainValue【道路】&#10;一人当たり延長"/>
        <xdr:cNvSpPr txBox="1"/>
      </xdr:nvSpPr>
      <xdr:spPr>
        <a:xfrm>
          <a:off x="7594111"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56202</xdr:rowOff>
    </xdr:from>
    <xdr:ext cx="534377" cy="259045"/>
    <xdr:sp macro="" textlink="">
      <xdr:nvSpPr>
        <xdr:cNvPr id="139" name="n_4mainValue【道路】&#10;一人当たり延長"/>
        <xdr:cNvSpPr txBox="1"/>
      </xdr:nvSpPr>
      <xdr:spPr>
        <a:xfrm>
          <a:off x="6705111" y="62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5" name="直線コネクタ 164"/>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8"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9" name="直線コネクタ 168"/>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0"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1" name="フローチャート: 判断 170"/>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2" name="フローチャート: 判断 171"/>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3" name="フローチャート: 判断 172"/>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4" name="フローチャート: 判断 173"/>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1" name="楕円 180"/>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82" name="【橋りょう・トンネル】&#10;有形固定資産減価償却率該当値テキスト"/>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65133</xdr:rowOff>
    </xdr:from>
    <xdr:to>
      <xdr:col>15</xdr:col>
      <xdr:colOff>101600</xdr:colOff>
      <xdr:row>60</xdr:row>
      <xdr:rowOff>166733</xdr:rowOff>
    </xdr:to>
    <xdr:sp macro="" textlink="">
      <xdr:nvSpPr>
        <xdr:cNvPr id="183" name="楕円 182"/>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4" name="楕円 183"/>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115933</xdr:rowOff>
    </xdr:to>
    <xdr:cxnSp macro="">
      <xdr:nvCxnSpPr>
        <xdr:cNvPr id="185" name="直線コネクタ 184"/>
        <xdr:cNvCxnSpPr/>
      </xdr:nvCxnSpPr>
      <xdr:spPr>
        <a:xfrm>
          <a:off x="2019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86" name="楕円 185"/>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88174</xdr:rowOff>
    </xdr:to>
    <xdr:cxnSp macro="">
      <xdr:nvCxnSpPr>
        <xdr:cNvPr id="187" name="直線コネクタ 186"/>
        <xdr:cNvCxnSpPr/>
      </xdr:nvCxnSpPr>
      <xdr:spPr>
        <a:xfrm>
          <a:off x="1130300" y="103474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8"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9"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0"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1"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2" name="n_2main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93"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194" name="n_4main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6" name="テキスト ボックス 21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0" name="直線コネクタ 219"/>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1"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2" name="直線コネクタ 221"/>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3"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4" name="直線コネクタ 223"/>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5"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6" name="フローチャート: 判断 225"/>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7" name="フローチャート: 判断 226"/>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8" name="フローチャート: 判断 227"/>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9" name="フローチャート: 判断 228"/>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0" name="フローチャート: 判断 229"/>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112467</xdr:rowOff>
    </xdr:from>
    <xdr:to>
      <xdr:col>55</xdr:col>
      <xdr:colOff>50800</xdr:colOff>
      <xdr:row>64</xdr:row>
      <xdr:rowOff>42617</xdr:rowOff>
    </xdr:to>
    <xdr:sp macro="" textlink="">
      <xdr:nvSpPr>
        <xdr:cNvPr id="236" name="楕円 235"/>
        <xdr:cNvSpPr/>
      </xdr:nvSpPr>
      <xdr:spPr>
        <a:xfrm>
          <a:off x="10426700" y="109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135344</xdr:rowOff>
    </xdr:from>
    <xdr:ext cx="599010" cy="259045"/>
    <xdr:sp macro="" textlink="">
      <xdr:nvSpPr>
        <xdr:cNvPr id="237" name="【橋りょう・トンネル】&#10;一人当たり有形固定資産（償却資産）額該当値テキスト"/>
        <xdr:cNvSpPr txBox="1"/>
      </xdr:nvSpPr>
      <xdr:spPr>
        <a:xfrm>
          <a:off x="10515600" y="107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115508</xdr:rowOff>
    </xdr:from>
    <xdr:to>
      <xdr:col>46</xdr:col>
      <xdr:colOff>38100</xdr:colOff>
      <xdr:row>64</xdr:row>
      <xdr:rowOff>45658</xdr:rowOff>
    </xdr:to>
    <xdr:sp macro="" textlink="">
      <xdr:nvSpPr>
        <xdr:cNvPr id="238" name="楕円 237"/>
        <xdr:cNvSpPr/>
      </xdr:nvSpPr>
      <xdr:spPr>
        <a:xfrm>
          <a:off x="8699500" y="10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116815</xdr:rowOff>
    </xdr:from>
    <xdr:to>
      <xdr:col>41</xdr:col>
      <xdr:colOff>101600</xdr:colOff>
      <xdr:row>64</xdr:row>
      <xdr:rowOff>46965</xdr:rowOff>
    </xdr:to>
    <xdr:sp macro="" textlink="">
      <xdr:nvSpPr>
        <xdr:cNvPr id="239" name="楕円 238"/>
        <xdr:cNvSpPr/>
      </xdr:nvSpPr>
      <xdr:spPr>
        <a:xfrm>
          <a:off x="7810500" y="109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166308</xdr:rowOff>
    </xdr:from>
    <xdr:to>
      <xdr:col>45</xdr:col>
      <xdr:colOff>177800</xdr:colOff>
      <xdr:row>63</xdr:row>
      <xdr:rowOff>167615</xdr:rowOff>
    </xdr:to>
    <xdr:cxnSp macro="">
      <xdr:nvCxnSpPr>
        <xdr:cNvPr id="240" name="直線コネクタ 239"/>
        <xdr:cNvCxnSpPr/>
      </xdr:nvCxnSpPr>
      <xdr:spPr>
        <a:xfrm flipV="1">
          <a:off x="7861300" y="1096765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117911</xdr:rowOff>
    </xdr:from>
    <xdr:to>
      <xdr:col>36</xdr:col>
      <xdr:colOff>165100</xdr:colOff>
      <xdr:row>64</xdr:row>
      <xdr:rowOff>48061</xdr:rowOff>
    </xdr:to>
    <xdr:sp macro="" textlink="">
      <xdr:nvSpPr>
        <xdr:cNvPr id="241" name="楕円 240"/>
        <xdr:cNvSpPr/>
      </xdr:nvSpPr>
      <xdr:spPr>
        <a:xfrm>
          <a:off x="6921500" y="10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167615</xdr:rowOff>
    </xdr:from>
    <xdr:to>
      <xdr:col>41</xdr:col>
      <xdr:colOff>50800</xdr:colOff>
      <xdr:row>63</xdr:row>
      <xdr:rowOff>168711</xdr:rowOff>
    </xdr:to>
    <xdr:cxnSp macro="">
      <xdr:nvCxnSpPr>
        <xdr:cNvPr id="242" name="直線コネクタ 241"/>
        <xdr:cNvCxnSpPr/>
      </xdr:nvCxnSpPr>
      <xdr:spPr>
        <a:xfrm flipV="1">
          <a:off x="6972300" y="1096896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3"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4"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5"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46"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62185</xdr:rowOff>
    </xdr:from>
    <xdr:ext cx="599010" cy="259045"/>
    <xdr:sp macro="" textlink="">
      <xdr:nvSpPr>
        <xdr:cNvPr id="247" name="n_2mainValue【橋りょう・トンネル】&#10;一人当たり有形固定資産（償却資産）額"/>
        <xdr:cNvSpPr txBox="1"/>
      </xdr:nvSpPr>
      <xdr:spPr>
        <a:xfrm>
          <a:off x="8450795" y="1069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63492</xdr:rowOff>
    </xdr:from>
    <xdr:ext cx="599010" cy="259045"/>
    <xdr:sp macro="" textlink="">
      <xdr:nvSpPr>
        <xdr:cNvPr id="248" name="n_3mainValue【橋りょう・トンネル】&#10;一人当たり有形固定資産（償却資産）額"/>
        <xdr:cNvSpPr txBox="1"/>
      </xdr:nvSpPr>
      <xdr:spPr>
        <a:xfrm>
          <a:off x="7561795" y="1069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64588</xdr:rowOff>
    </xdr:from>
    <xdr:ext cx="599010" cy="259045"/>
    <xdr:sp macro="" textlink="">
      <xdr:nvSpPr>
        <xdr:cNvPr id="249" name="n_4mainValue【橋りょう・トンネル】&#10;一人当たり有形固定資産（償却資産）額"/>
        <xdr:cNvSpPr txBox="1"/>
      </xdr:nvSpPr>
      <xdr:spPr>
        <a:xfrm>
          <a:off x="6672795" y="106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5" name="直線コネクタ 274"/>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78"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79" name="直線コネクタ 27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2" name="フローチャート: 判断 281"/>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3" name="フローチャート: 判断 282"/>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4" name="フローチャート: 判断 283"/>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5" name="フローチャート: 判断 284"/>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1" name="楕円 290"/>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292" name="【公営住宅】&#10;有形固定資産減価償却率該当値テキスト"/>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55880</xdr:rowOff>
    </xdr:from>
    <xdr:to>
      <xdr:col>15</xdr:col>
      <xdr:colOff>101600</xdr:colOff>
      <xdr:row>83</xdr:row>
      <xdr:rowOff>157480</xdr:rowOff>
    </xdr:to>
    <xdr:sp macro="" textlink="">
      <xdr:nvSpPr>
        <xdr:cNvPr id="293" name="楕円 292"/>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162016</xdr:rowOff>
    </xdr:from>
    <xdr:to>
      <xdr:col>10</xdr:col>
      <xdr:colOff>165100</xdr:colOff>
      <xdr:row>83</xdr:row>
      <xdr:rowOff>92166</xdr:rowOff>
    </xdr:to>
    <xdr:sp macro="" textlink="">
      <xdr:nvSpPr>
        <xdr:cNvPr id="294" name="楕円 293"/>
        <xdr:cNvSpPr/>
      </xdr:nvSpPr>
      <xdr:spPr>
        <a:xfrm>
          <a:off x="1968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41366</xdr:rowOff>
    </xdr:from>
    <xdr:to>
      <xdr:col>15</xdr:col>
      <xdr:colOff>50800</xdr:colOff>
      <xdr:row>83</xdr:row>
      <xdr:rowOff>106680</xdr:rowOff>
    </xdr:to>
    <xdr:cxnSp macro="">
      <xdr:nvCxnSpPr>
        <xdr:cNvPr id="295" name="直線コネクタ 294"/>
        <xdr:cNvCxnSpPr/>
      </xdr:nvCxnSpPr>
      <xdr:spPr>
        <a:xfrm>
          <a:off x="2019300" y="142717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129358</xdr:rowOff>
    </xdr:from>
    <xdr:to>
      <xdr:col>6</xdr:col>
      <xdr:colOff>38100</xdr:colOff>
      <xdr:row>83</xdr:row>
      <xdr:rowOff>59508</xdr:rowOff>
    </xdr:to>
    <xdr:sp macro="" textlink="">
      <xdr:nvSpPr>
        <xdr:cNvPr id="296" name="楕円 295"/>
        <xdr:cNvSpPr/>
      </xdr:nvSpPr>
      <xdr:spPr>
        <a:xfrm>
          <a:off x="1079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8708</xdr:rowOff>
    </xdr:from>
    <xdr:to>
      <xdr:col>10</xdr:col>
      <xdr:colOff>114300</xdr:colOff>
      <xdr:row>83</xdr:row>
      <xdr:rowOff>41366</xdr:rowOff>
    </xdr:to>
    <xdr:cxnSp macro="">
      <xdr:nvCxnSpPr>
        <xdr:cNvPr id="297" name="直線コネクタ 296"/>
        <xdr:cNvCxnSpPr/>
      </xdr:nvCxnSpPr>
      <xdr:spPr>
        <a:xfrm>
          <a:off x="1130300" y="1423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98"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99"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0"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01"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02"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108693</xdr:rowOff>
    </xdr:from>
    <xdr:ext cx="405111" cy="259045"/>
    <xdr:sp macro="" textlink="">
      <xdr:nvSpPr>
        <xdr:cNvPr id="303" name="n_3mainValue【公営住宅】&#10;有形固定資産減価償却率"/>
        <xdr:cNvSpPr txBox="1"/>
      </xdr:nvSpPr>
      <xdr:spPr>
        <a:xfrm>
          <a:off x="1816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04" name="n_4mainValue【公営住宅】&#10;有形固定資産減価償却率"/>
        <xdr:cNvSpPr txBox="1"/>
      </xdr:nvSpPr>
      <xdr:spPr>
        <a:xfrm>
          <a:off x="927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26" name="直線コネクタ 32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8" name="直線コネクタ 32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2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0" name="直線コネクタ 32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2" name="フローチャート: 判断 33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3" name="フローチャート: 判断 33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4" name="フローチャート: 判断 33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35" name="フローチャート: 判断 33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36" name="フローチャート: 判断 33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xdr:rowOff>
    </xdr:from>
    <xdr:to>
      <xdr:col>55</xdr:col>
      <xdr:colOff>50800</xdr:colOff>
      <xdr:row>85</xdr:row>
      <xdr:rowOff>107645</xdr:rowOff>
    </xdr:to>
    <xdr:sp macro="" textlink="">
      <xdr:nvSpPr>
        <xdr:cNvPr id="342" name="楕円 341"/>
        <xdr:cNvSpPr/>
      </xdr:nvSpPr>
      <xdr:spPr>
        <a:xfrm>
          <a:off x="104267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28922</xdr:rowOff>
    </xdr:from>
    <xdr:ext cx="469744" cy="259045"/>
    <xdr:sp macro="" textlink="">
      <xdr:nvSpPr>
        <xdr:cNvPr id="343" name="【公営住宅】&#10;一人当たり面積該当値テキスト"/>
        <xdr:cNvSpPr txBox="1"/>
      </xdr:nvSpPr>
      <xdr:spPr>
        <a:xfrm>
          <a:off x="10515600" y="144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9246</xdr:rowOff>
    </xdr:from>
    <xdr:to>
      <xdr:col>46</xdr:col>
      <xdr:colOff>38100</xdr:colOff>
      <xdr:row>85</xdr:row>
      <xdr:rowOff>110846</xdr:rowOff>
    </xdr:to>
    <xdr:sp macro="" textlink="">
      <xdr:nvSpPr>
        <xdr:cNvPr id="344" name="楕円 343"/>
        <xdr:cNvSpPr/>
      </xdr:nvSpPr>
      <xdr:spPr>
        <a:xfrm>
          <a:off x="8699500" y="145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10618</xdr:rowOff>
    </xdr:from>
    <xdr:to>
      <xdr:col>41</xdr:col>
      <xdr:colOff>101600</xdr:colOff>
      <xdr:row>85</xdr:row>
      <xdr:rowOff>112218</xdr:rowOff>
    </xdr:to>
    <xdr:sp macro="" textlink="">
      <xdr:nvSpPr>
        <xdr:cNvPr id="345" name="楕円 344"/>
        <xdr:cNvSpPr/>
      </xdr:nvSpPr>
      <xdr:spPr>
        <a:xfrm>
          <a:off x="7810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60046</xdr:rowOff>
    </xdr:from>
    <xdr:to>
      <xdr:col>45</xdr:col>
      <xdr:colOff>177800</xdr:colOff>
      <xdr:row>85</xdr:row>
      <xdr:rowOff>61418</xdr:rowOff>
    </xdr:to>
    <xdr:cxnSp macro="">
      <xdr:nvCxnSpPr>
        <xdr:cNvPr id="346" name="直線コネクタ 345"/>
        <xdr:cNvCxnSpPr/>
      </xdr:nvCxnSpPr>
      <xdr:spPr>
        <a:xfrm flipV="1">
          <a:off x="7861300" y="146332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xdr:rowOff>
    </xdr:from>
    <xdr:to>
      <xdr:col>36</xdr:col>
      <xdr:colOff>165100</xdr:colOff>
      <xdr:row>85</xdr:row>
      <xdr:rowOff>113131</xdr:rowOff>
    </xdr:to>
    <xdr:sp macro="" textlink="">
      <xdr:nvSpPr>
        <xdr:cNvPr id="347" name="楕円 346"/>
        <xdr:cNvSpPr/>
      </xdr:nvSpPr>
      <xdr:spPr>
        <a:xfrm>
          <a:off x="6921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61418</xdr:rowOff>
    </xdr:from>
    <xdr:to>
      <xdr:col>41</xdr:col>
      <xdr:colOff>50800</xdr:colOff>
      <xdr:row>85</xdr:row>
      <xdr:rowOff>62331</xdr:rowOff>
    </xdr:to>
    <xdr:cxnSp macro="">
      <xdr:nvCxnSpPr>
        <xdr:cNvPr id="348" name="直線コネクタ 347"/>
        <xdr:cNvCxnSpPr/>
      </xdr:nvCxnSpPr>
      <xdr:spPr>
        <a:xfrm flipV="1">
          <a:off x="6972300" y="1463466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49"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0"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1"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52"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127373</xdr:rowOff>
    </xdr:from>
    <xdr:ext cx="469744" cy="259045"/>
    <xdr:sp macro="" textlink="">
      <xdr:nvSpPr>
        <xdr:cNvPr id="353" name="n_2mainValue【公営住宅】&#10;一人当たり面積"/>
        <xdr:cNvSpPr txBox="1"/>
      </xdr:nvSpPr>
      <xdr:spPr>
        <a:xfrm>
          <a:off x="8515427" y="1435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128745</xdr:rowOff>
    </xdr:from>
    <xdr:ext cx="469744" cy="259045"/>
    <xdr:sp macro="" textlink="">
      <xdr:nvSpPr>
        <xdr:cNvPr id="354" name="n_3mainValue【公営住宅】&#10;一人当たり面積"/>
        <xdr:cNvSpPr txBox="1"/>
      </xdr:nvSpPr>
      <xdr:spPr>
        <a:xfrm>
          <a:off x="7626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129658</xdr:rowOff>
    </xdr:from>
    <xdr:ext cx="469744" cy="259045"/>
    <xdr:sp macro="" textlink="">
      <xdr:nvSpPr>
        <xdr:cNvPr id="355" name="n_4mainValue【公営住宅】&#10;一人当たり面積"/>
        <xdr:cNvSpPr txBox="1"/>
      </xdr:nvSpPr>
      <xdr:spPr>
        <a:xfrm>
          <a:off x="67374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97" name="直線コネクタ 39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1" name="直線コネクタ 40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2"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3" name="フローチャート: 判断 40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04" name="フローチャート: 判断 40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05" name="フローチャート: 判断 40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06" name="フローチャート: 判断 40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7" name="フローチャート: 判断 4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13" name="楕円 412"/>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7093</xdr:rowOff>
    </xdr:from>
    <xdr:ext cx="405111" cy="259045"/>
    <xdr:sp macro="" textlink="">
      <xdr:nvSpPr>
        <xdr:cNvPr id="414" name="【認定こども園・幼稚園・保育所】&#10;有形固定資産減価償却率該当値テキスト"/>
        <xdr:cNvSpPr txBox="1"/>
      </xdr:nvSpPr>
      <xdr:spPr>
        <a:xfrm>
          <a:off x="16357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79284</xdr:rowOff>
    </xdr:from>
    <xdr:to>
      <xdr:col>76</xdr:col>
      <xdr:colOff>165100</xdr:colOff>
      <xdr:row>38</xdr:row>
      <xdr:rowOff>9434</xdr:rowOff>
    </xdr:to>
    <xdr:sp macro="" textlink="">
      <xdr:nvSpPr>
        <xdr:cNvPr id="415" name="楕円 414"/>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16" name="楕円 415"/>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37</xdr:row>
      <xdr:rowOff>130084</xdr:rowOff>
    </xdr:to>
    <xdr:cxnSp macro="">
      <xdr:nvCxnSpPr>
        <xdr:cNvPr id="417" name="直線コネクタ 416"/>
        <xdr:cNvCxnSpPr/>
      </xdr:nvCxnSpPr>
      <xdr:spPr>
        <a:xfrm>
          <a:off x="13703300" y="641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418" name="楕円 417"/>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66403</xdr:rowOff>
    </xdr:to>
    <xdr:cxnSp macro="">
      <xdr:nvCxnSpPr>
        <xdr:cNvPr id="419" name="直線コネクタ 418"/>
        <xdr:cNvCxnSpPr/>
      </xdr:nvCxnSpPr>
      <xdr:spPr>
        <a:xfrm>
          <a:off x="12814300" y="63463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0"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1"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2"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23"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24" name="n_2mainValue【認定こども園・幼稚園・保育所】&#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25" name="n_3main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426" name="n_4mainValue【認定こども園・幼稚園・保育所】&#10;有形固定資産減価償却率"/>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48" name="直線コネクタ 44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0" name="直線コネクタ 44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2" name="直線コネクタ 45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53"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54" name="フローチャート: 判断 45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55" name="フローチャート: 判断 45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56" name="フローチャート: 判断 45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57" name="フローチャート: 判断 45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58" name="フローチャート: 判断 45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64" name="楕円 463"/>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465" name="【認定こども園・幼稚園・保育所】&#10;一人当たり面積該当値テキスト"/>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164846</xdr:rowOff>
    </xdr:from>
    <xdr:to>
      <xdr:col>107</xdr:col>
      <xdr:colOff>101600</xdr:colOff>
      <xdr:row>38</xdr:row>
      <xdr:rowOff>94996</xdr:rowOff>
    </xdr:to>
    <xdr:sp macro="" textlink="">
      <xdr:nvSpPr>
        <xdr:cNvPr id="466" name="楕円 465"/>
        <xdr:cNvSpPr/>
      </xdr:nvSpPr>
      <xdr:spPr>
        <a:xfrm>
          <a:off x="20383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xdr:rowOff>
    </xdr:from>
    <xdr:to>
      <xdr:col>102</xdr:col>
      <xdr:colOff>165100</xdr:colOff>
      <xdr:row>38</xdr:row>
      <xdr:rowOff>101854</xdr:rowOff>
    </xdr:to>
    <xdr:sp macro="" textlink="">
      <xdr:nvSpPr>
        <xdr:cNvPr id="467" name="楕円 466"/>
        <xdr:cNvSpPr/>
      </xdr:nvSpPr>
      <xdr:spPr>
        <a:xfrm>
          <a:off x="19494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44196</xdr:rowOff>
    </xdr:from>
    <xdr:to>
      <xdr:col>107</xdr:col>
      <xdr:colOff>50800</xdr:colOff>
      <xdr:row>38</xdr:row>
      <xdr:rowOff>51054</xdr:rowOff>
    </xdr:to>
    <xdr:cxnSp macro="">
      <xdr:nvCxnSpPr>
        <xdr:cNvPr id="468" name="直線コネクタ 467"/>
        <xdr:cNvCxnSpPr/>
      </xdr:nvCxnSpPr>
      <xdr:spPr>
        <a:xfrm flipV="1">
          <a:off x="19545300" y="655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469" name="楕円 468"/>
        <xdr:cNvSpPr/>
      </xdr:nvSpPr>
      <xdr:spPr>
        <a:xfrm>
          <a:off x="18605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xdr:rowOff>
    </xdr:from>
    <xdr:to>
      <xdr:col>102</xdr:col>
      <xdr:colOff>114300</xdr:colOff>
      <xdr:row>38</xdr:row>
      <xdr:rowOff>51054</xdr:rowOff>
    </xdr:to>
    <xdr:cxnSp macro="">
      <xdr:nvCxnSpPr>
        <xdr:cNvPr id="470" name="直線コネクタ 469"/>
        <xdr:cNvCxnSpPr/>
      </xdr:nvCxnSpPr>
      <xdr:spPr>
        <a:xfrm>
          <a:off x="18656300" y="6531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1"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72"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73"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74"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75" name="n_2main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118381</xdr:rowOff>
    </xdr:from>
    <xdr:ext cx="469744" cy="259045"/>
    <xdr:sp macro="" textlink="">
      <xdr:nvSpPr>
        <xdr:cNvPr id="476" name="n_3mainValue【認定こども園・幼稚園・保育所】&#10;一人当たり面積"/>
        <xdr:cNvSpPr txBox="1"/>
      </xdr:nvSpPr>
      <xdr:spPr>
        <a:xfrm>
          <a:off x="19310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477" name="n_4mainValue【認定こども園・幼稚園・保育所】&#10;一人当たり面積"/>
        <xdr:cNvSpPr txBox="1"/>
      </xdr:nvSpPr>
      <xdr:spPr>
        <a:xfrm>
          <a:off x="18421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02" name="直線コネクタ 50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0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04" name="直線コネクタ 50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0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06" name="直線コネクタ 50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07"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08" name="フローチャート: 判断 50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09" name="フローチャート: 判断 50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0" name="フローチャート: 判断 50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1" name="フローチャート: 判断 51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12" name="フローチャート: 判断 51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18" name="楕円 517"/>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19"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40640</xdr:rowOff>
    </xdr:from>
    <xdr:to>
      <xdr:col>76</xdr:col>
      <xdr:colOff>165100</xdr:colOff>
      <xdr:row>58</xdr:row>
      <xdr:rowOff>142240</xdr:rowOff>
    </xdr:to>
    <xdr:sp macro="" textlink="">
      <xdr:nvSpPr>
        <xdr:cNvPr id="520" name="楕円 519"/>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4445</xdr:rowOff>
    </xdr:from>
    <xdr:to>
      <xdr:col>72</xdr:col>
      <xdr:colOff>38100</xdr:colOff>
      <xdr:row>58</xdr:row>
      <xdr:rowOff>106045</xdr:rowOff>
    </xdr:to>
    <xdr:sp macro="" textlink="">
      <xdr:nvSpPr>
        <xdr:cNvPr id="521" name="楕円 520"/>
        <xdr:cNvSpPr/>
      </xdr:nvSpPr>
      <xdr:spPr>
        <a:xfrm>
          <a:off x="13652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55245</xdr:rowOff>
    </xdr:from>
    <xdr:to>
      <xdr:col>76</xdr:col>
      <xdr:colOff>114300</xdr:colOff>
      <xdr:row>58</xdr:row>
      <xdr:rowOff>91440</xdr:rowOff>
    </xdr:to>
    <xdr:cxnSp macro="">
      <xdr:nvCxnSpPr>
        <xdr:cNvPr id="522" name="直線コネクタ 521"/>
        <xdr:cNvCxnSpPr/>
      </xdr:nvCxnSpPr>
      <xdr:spPr>
        <a:xfrm>
          <a:off x="13703300" y="9999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523" name="楕円 522"/>
        <xdr:cNvSpPr/>
      </xdr:nvSpPr>
      <xdr:spPr>
        <a:xfrm>
          <a:off x="1276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55245</xdr:rowOff>
    </xdr:to>
    <xdr:cxnSp macro="">
      <xdr:nvCxnSpPr>
        <xdr:cNvPr id="524" name="直線コネクタ 523"/>
        <xdr:cNvCxnSpPr/>
      </xdr:nvCxnSpPr>
      <xdr:spPr>
        <a:xfrm>
          <a:off x="12814300" y="995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26"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7"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28"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9"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122572</xdr:rowOff>
    </xdr:from>
    <xdr:ext cx="405111" cy="259045"/>
    <xdr:sp macro="" textlink="">
      <xdr:nvSpPr>
        <xdr:cNvPr id="530" name="n_3mainValue【学校施設】&#10;有形固定資産減価償却率"/>
        <xdr:cNvSpPr txBox="1"/>
      </xdr:nvSpPr>
      <xdr:spPr>
        <a:xfrm>
          <a:off x="13500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531" name="n_4mainValue【学校施設】&#10;有形固定資産減価償却率"/>
        <xdr:cNvSpPr txBox="1"/>
      </xdr:nvSpPr>
      <xdr:spPr>
        <a:xfrm>
          <a:off x="12611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54" name="直線コネクタ 553"/>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55"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56" name="直線コネクタ 555"/>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57"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58" name="直線コネクタ 557"/>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59"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0" name="フローチャート: 判断 559"/>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61" name="フローチャート: 判断 560"/>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62" name="フローチャート: 判断 561"/>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63" name="フローチャート: 判断 562"/>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64" name="フローチャート: 判断 563"/>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98247</xdr:rowOff>
    </xdr:from>
    <xdr:to>
      <xdr:col>116</xdr:col>
      <xdr:colOff>114300</xdr:colOff>
      <xdr:row>62</xdr:row>
      <xdr:rowOff>28397</xdr:rowOff>
    </xdr:to>
    <xdr:sp macro="" textlink="">
      <xdr:nvSpPr>
        <xdr:cNvPr id="570" name="楕円 569"/>
        <xdr:cNvSpPr/>
      </xdr:nvSpPr>
      <xdr:spPr>
        <a:xfrm>
          <a:off x="22110700" y="105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121124</xdr:rowOff>
    </xdr:from>
    <xdr:ext cx="469744" cy="259045"/>
    <xdr:sp macro="" textlink="">
      <xdr:nvSpPr>
        <xdr:cNvPr id="571" name="【学校施設】&#10;一人当たり面積該当値テキスト"/>
        <xdr:cNvSpPr txBox="1"/>
      </xdr:nvSpPr>
      <xdr:spPr>
        <a:xfrm>
          <a:off x="22199600" y="104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63957</xdr:rowOff>
    </xdr:from>
    <xdr:to>
      <xdr:col>107</xdr:col>
      <xdr:colOff>101600</xdr:colOff>
      <xdr:row>61</xdr:row>
      <xdr:rowOff>165557</xdr:rowOff>
    </xdr:to>
    <xdr:sp macro="" textlink="">
      <xdr:nvSpPr>
        <xdr:cNvPr id="572" name="楕円 571"/>
        <xdr:cNvSpPr/>
      </xdr:nvSpPr>
      <xdr:spPr>
        <a:xfrm>
          <a:off x="20383500" y="10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71272</xdr:rowOff>
    </xdr:from>
    <xdr:to>
      <xdr:col>102</xdr:col>
      <xdr:colOff>165100</xdr:colOff>
      <xdr:row>62</xdr:row>
      <xdr:rowOff>1422</xdr:rowOff>
    </xdr:to>
    <xdr:sp macro="" textlink="">
      <xdr:nvSpPr>
        <xdr:cNvPr id="573" name="楕円 572"/>
        <xdr:cNvSpPr/>
      </xdr:nvSpPr>
      <xdr:spPr>
        <a:xfrm>
          <a:off x="19494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114757</xdr:rowOff>
    </xdr:from>
    <xdr:to>
      <xdr:col>107</xdr:col>
      <xdr:colOff>50800</xdr:colOff>
      <xdr:row>61</xdr:row>
      <xdr:rowOff>122072</xdr:rowOff>
    </xdr:to>
    <xdr:cxnSp macro="">
      <xdr:nvCxnSpPr>
        <xdr:cNvPr id="574" name="直線コネクタ 573"/>
        <xdr:cNvCxnSpPr/>
      </xdr:nvCxnSpPr>
      <xdr:spPr>
        <a:xfrm flipV="1">
          <a:off x="19545300" y="1057320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77216</xdr:rowOff>
    </xdr:from>
    <xdr:to>
      <xdr:col>98</xdr:col>
      <xdr:colOff>38100</xdr:colOff>
      <xdr:row>62</xdr:row>
      <xdr:rowOff>7366</xdr:rowOff>
    </xdr:to>
    <xdr:sp macro="" textlink="">
      <xdr:nvSpPr>
        <xdr:cNvPr id="575" name="楕円 574"/>
        <xdr:cNvSpPr/>
      </xdr:nvSpPr>
      <xdr:spPr>
        <a:xfrm>
          <a:off x="18605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122072</xdr:rowOff>
    </xdr:from>
    <xdr:to>
      <xdr:col>102</xdr:col>
      <xdr:colOff>114300</xdr:colOff>
      <xdr:row>61</xdr:row>
      <xdr:rowOff>128016</xdr:rowOff>
    </xdr:to>
    <xdr:cxnSp macro="">
      <xdr:nvCxnSpPr>
        <xdr:cNvPr id="576" name="直線コネクタ 575"/>
        <xdr:cNvCxnSpPr/>
      </xdr:nvCxnSpPr>
      <xdr:spPr>
        <a:xfrm flipV="1">
          <a:off x="18656300" y="105805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7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78"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7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80"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10634</xdr:rowOff>
    </xdr:from>
    <xdr:ext cx="469744" cy="259045"/>
    <xdr:sp macro="" textlink="">
      <xdr:nvSpPr>
        <xdr:cNvPr id="581" name="n_2mainValue【学校施設】&#10;一人当たり面積"/>
        <xdr:cNvSpPr txBox="1"/>
      </xdr:nvSpPr>
      <xdr:spPr>
        <a:xfrm>
          <a:off x="20199427" y="102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17949</xdr:rowOff>
    </xdr:from>
    <xdr:ext cx="469744" cy="259045"/>
    <xdr:sp macro="" textlink="">
      <xdr:nvSpPr>
        <xdr:cNvPr id="582" name="n_3mainValue【学校施設】&#10;一人当たり面積"/>
        <xdr:cNvSpPr txBox="1"/>
      </xdr:nvSpPr>
      <xdr:spPr>
        <a:xfrm>
          <a:off x="193104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23893</xdr:rowOff>
    </xdr:from>
    <xdr:ext cx="469744" cy="259045"/>
    <xdr:sp macro="" textlink="">
      <xdr:nvSpPr>
        <xdr:cNvPr id="583" name="n_4mainValue【学校施設】&#10;一人当たり面積"/>
        <xdr:cNvSpPr txBox="1"/>
      </xdr:nvSpPr>
      <xdr:spPr>
        <a:xfrm>
          <a:off x="18421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09" name="直線コネクタ 60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1" name="直線コネクタ 61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1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13" name="直線コネクタ 61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1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15" name="フローチャート: 判断 61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16" name="フローチャート: 判断 61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17" name="フローチャート: 判断 61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18" name="フローチャート: 判断 61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19" name="フローチャート: 判断 61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25" name="楕円 624"/>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626" name="【児童館】&#10;有形固定資産減価償却率該当値テキスト"/>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627" name="楕円 626"/>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28" name="楕円 627"/>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98516</xdr:rowOff>
    </xdr:to>
    <xdr:cxnSp macro="">
      <xdr:nvCxnSpPr>
        <xdr:cNvPr id="629" name="直線コネクタ 628"/>
        <xdr:cNvCxnSpPr/>
      </xdr:nvCxnSpPr>
      <xdr:spPr>
        <a:xfrm flipV="1">
          <a:off x="13703300" y="14074139"/>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165281</xdr:rowOff>
    </xdr:from>
    <xdr:to>
      <xdr:col>67</xdr:col>
      <xdr:colOff>101600</xdr:colOff>
      <xdr:row>82</xdr:row>
      <xdr:rowOff>95431</xdr:rowOff>
    </xdr:to>
    <xdr:sp macro="" textlink="">
      <xdr:nvSpPr>
        <xdr:cNvPr id="630" name="楕円 629"/>
        <xdr:cNvSpPr/>
      </xdr:nvSpPr>
      <xdr:spPr>
        <a:xfrm>
          <a:off x="12763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44631</xdr:rowOff>
    </xdr:from>
    <xdr:to>
      <xdr:col>71</xdr:col>
      <xdr:colOff>177800</xdr:colOff>
      <xdr:row>82</xdr:row>
      <xdr:rowOff>98516</xdr:rowOff>
    </xdr:to>
    <xdr:cxnSp macro="">
      <xdr:nvCxnSpPr>
        <xdr:cNvPr id="631" name="直線コネクタ 630"/>
        <xdr:cNvCxnSpPr/>
      </xdr:nvCxnSpPr>
      <xdr:spPr>
        <a:xfrm>
          <a:off x="12814300" y="141035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32"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33"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34"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35"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36" name="n_2main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637" name="n_3mainValue【児童館】&#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86558</xdr:rowOff>
    </xdr:from>
    <xdr:ext cx="405111" cy="259045"/>
    <xdr:sp macro="" textlink="">
      <xdr:nvSpPr>
        <xdr:cNvPr id="638" name="n_4mainValue【児童館】&#10;有形固定資産減価償却率"/>
        <xdr:cNvSpPr txBox="1"/>
      </xdr:nvSpPr>
      <xdr:spPr>
        <a:xfrm>
          <a:off x="12611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2" name="直線コネクタ 66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4" name="直線コネクタ 66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6" name="直線コネクタ 6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6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68" name="フローチャート: 判断 667"/>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69" name="フローチャート: 判断 66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70" name="フローチャート: 判断 669"/>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71" name="フローチャート: 判断 670"/>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72" name="フローチャート: 判断 671"/>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78" name="楕円 67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7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680" name="楕円 679"/>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81" name="楕円 680"/>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82" name="直線コネクタ 681"/>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683" name="楕円 682"/>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684" name="直線コネクタ 683"/>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85"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86"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87"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88"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8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90"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691"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17" name="直線コネクタ 716"/>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20"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1" name="直線コネクタ 7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22"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23" name="フローチャート: 判断 72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24" name="フローチャート: 判断 723"/>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25" name="フローチャート: 判断 72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26" name="フローチャート: 判断 72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27" name="フローチャート: 判断 72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733" name="楕円 732"/>
        <xdr:cNvSpPr/>
      </xdr:nvSpPr>
      <xdr:spPr>
        <a:xfrm>
          <a:off x="16268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734" name="【公民館】&#10;有形固定資産減価償却率該当値テキスト"/>
        <xdr:cNvSpPr txBox="1"/>
      </xdr:nvSpPr>
      <xdr:spPr>
        <a:xfrm>
          <a:off x="16357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9071</xdr:rowOff>
    </xdr:from>
    <xdr:to>
      <xdr:col>76</xdr:col>
      <xdr:colOff>165100</xdr:colOff>
      <xdr:row>106</xdr:row>
      <xdr:rowOff>110671</xdr:rowOff>
    </xdr:to>
    <xdr:sp macro="" textlink="">
      <xdr:nvSpPr>
        <xdr:cNvPr id="735" name="楕円 734"/>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36" name="楕円 735"/>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71301</xdr:rowOff>
    </xdr:to>
    <xdr:cxnSp macro="">
      <xdr:nvCxnSpPr>
        <xdr:cNvPr id="737" name="直線コネクタ 736"/>
        <xdr:cNvCxnSpPr/>
      </xdr:nvCxnSpPr>
      <xdr:spPr>
        <a:xfrm flipV="1">
          <a:off x="13703300" y="182335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38" name="楕円 737"/>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71301</xdr:rowOff>
    </xdr:to>
    <xdr:cxnSp macro="">
      <xdr:nvCxnSpPr>
        <xdr:cNvPr id="739" name="直線コネクタ 738"/>
        <xdr:cNvCxnSpPr/>
      </xdr:nvCxnSpPr>
      <xdr:spPr>
        <a:xfrm>
          <a:off x="12814300" y="1821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40"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41"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42"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43"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44" name="n_2mainValue【公民館】&#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45" name="n_3mainValue【公民館】&#10;有形固定資産減価償却率"/>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46"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72" name="直線コネクタ 771"/>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74" name="直線コネクタ 7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75"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76" name="直線コネクタ 77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77"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78" name="フローチャート: 判断 777"/>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79" name="フローチャート: 判断 77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80" name="フローチャート: 判断 779"/>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81" name="フローチャート: 判断 780"/>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82" name="フローチャート: 判断 781"/>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788" name="楕円 787"/>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789" name="【公民館】&#10;一人当たり面積該当値テキスト"/>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98879</xdr:rowOff>
    </xdr:from>
    <xdr:to>
      <xdr:col>107</xdr:col>
      <xdr:colOff>101600</xdr:colOff>
      <xdr:row>104</xdr:row>
      <xdr:rowOff>29029</xdr:rowOff>
    </xdr:to>
    <xdr:sp macro="" textlink="">
      <xdr:nvSpPr>
        <xdr:cNvPr id="790" name="楕円 789"/>
        <xdr:cNvSpPr/>
      </xdr:nvSpPr>
      <xdr:spPr>
        <a:xfrm>
          <a:off x="2038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791" name="楕円 790"/>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149679</xdr:rowOff>
    </xdr:from>
    <xdr:to>
      <xdr:col>107</xdr:col>
      <xdr:colOff>50800</xdr:colOff>
      <xdr:row>103</xdr:row>
      <xdr:rowOff>156211</xdr:rowOff>
    </xdr:to>
    <xdr:cxnSp macro="">
      <xdr:nvCxnSpPr>
        <xdr:cNvPr id="792" name="直線コネクタ 791"/>
        <xdr:cNvCxnSpPr/>
      </xdr:nvCxnSpPr>
      <xdr:spPr>
        <a:xfrm flipV="1">
          <a:off x="19545300" y="17809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111942</xdr:rowOff>
    </xdr:from>
    <xdr:to>
      <xdr:col>98</xdr:col>
      <xdr:colOff>38100</xdr:colOff>
      <xdr:row>104</xdr:row>
      <xdr:rowOff>42092</xdr:rowOff>
    </xdr:to>
    <xdr:sp macro="" textlink="">
      <xdr:nvSpPr>
        <xdr:cNvPr id="793" name="楕円 792"/>
        <xdr:cNvSpPr/>
      </xdr:nvSpPr>
      <xdr:spPr>
        <a:xfrm>
          <a:off x="18605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162742</xdr:rowOff>
    </xdr:to>
    <xdr:cxnSp macro="">
      <xdr:nvCxnSpPr>
        <xdr:cNvPr id="794" name="直線コネクタ 793"/>
        <xdr:cNvCxnSpPr/>
      </xdr:nvCxnSpPr>
      <xdr:spPr>
        <a:xfrm flipV="1">
          <a:off x="18656300" y="178155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9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96"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97"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98"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799" name="n_2mainValue【公民館】&#10;一人当たり面積"/>
        <xdr:cNvSpPr txBox="1"/>
      </xdr:nvSpPr>
      <xdr:spPr>
        <a:xfrm>
          <a:off x="20199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00" name="n_3mainValue【公民館】&#10;一人当たり面積"/>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58619</xdr:rowOff>
    </xdr:from>
    <xdr:ext cx="469744" cy="259045"/>
    <xdr:sp macro="" textlink="">
      <xdr:nvSpPr>
        <xdr:cNvPr id="801" name="n_4mainValue【公民館】&#10;一人当たり面積"/>
        <xdr:cNvSpPr txBox="1"/>
      </xdr:nvSpPr>
      <xdr:spPr>
        <a:xfrm>
          <a:off x="18421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類似団体と比較して特に有形固定資産減価償却率が高くなっている施設等は、道路、公民館</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であり、低くなっている施設は、学校施設である。道路については、有形固定資産減価償却率</a:t>
          </a:r>
          <a:r>
            <a:rPr kumimoji="1" lang="en-US" altLang="ja-JP" sz="1100">
              <a:solidFill>
                <a:schemeClr val="dk1"/>
              </a:solidFill>
              <a:effectLst/>
              <a:latin typeface="+mn-lt"/>
              <a:ea typeface="+mn-ea"/>
              <a:cs typeface="+mn-cs"/>
            </a:rPr>
            <a:t>75.1%</a:t>
          </a:r>
          <a:r>
            <a:rPr kumimoji="1" lang="ja-JP" altLang="ja-JP" sz="1100">
              <a:solidFill>
                <a:schemeClr val="dk1"/>
              </a:solidFill>
              <a:effectLst/>
              <a:latin typeface="+mn-lt"/>
              <a:ea typeface="+mn-ea"/>
              <a:cs typeface="+mn-cs"/>
            </a:rPr>
            <a:t>となっており、類似団体</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。北西から南東にかけて細長い地形であるため一人当たりの道路延長も長く、</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河川もある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100" b="0" i="0" baseline="0">
              <a:solidFill>
                <a:schemeClr val="dk1"/>
              </a:solidFill>
              <a:effectLst/>
              <a:latin typeface="+mn-lt"/>
              <a:ea typeface="+mn-ea"/>
              <a:cs typeface="+mn-cs"/>
            </a:rPr>
            <a:t>公民館について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、有形固定資産減価償却率が類似団体を上回っている。これは地区公民館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箇所が昭和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年代から平成３年までに建設され、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年以上経過したものが多いためであるが、耐震化は満たされており、日々の修繕を行っているため、使用する上での問題はない。</a:t>
          </a:r>
          <a:r>
            <a:rPr kumimoji="1" lang="ja-JP" altLang="ja-JP" sz="1100">
              <a:solidFill>
                <a:sysClr val="windowText" lastClr="000000"/>
              </a:solidFill>
              <a:effectLst/>
              <a:latin typeface="+mn-lt"/>
              <a:ea typeface="+mn-ea"/>
              <a:cs typeface="+mn-cs"/>
            </a:rPr>
            <a:t>保育所については、有形固定資産減価償却率が</a:t>
          </a:r>
          <a:r>
            <a:rPr kumimoji="1" lang="en-US" altLang="ja-JP" sz="1100">
              <a:solidFill>
                <a:sysClr val="windowText" lastClr="000000"/>
              </a:solidFill>
              <a:effectLst/>
              <a:latin typeface="+mn-lt"/>
              <a:ea typeface="+mn-ea"/>
              <a:cs typeface="+mn-cs"/>
            </a:rPr>
            <a:t>57.2%</a:t>
          </a:r>
          <a:r>
            <a:rPr kumimoji="1" lang="ja-JP" altLang="ja-JP" sz="1100">
              <a:solidFill>
                <a:sysClr val="windowText" lastClr="000000"/>
              </a:solidFill>
              <a:effectLst/>
              <a:latin typeface="+mn-lt"/>
              <a:ea typeface="+mn-ea"/>
              <a:cs typeface="+mn-cs"/>
            </a:rPr>
            <a:t>と類似団体</a:t>
          </a:r>
          <a:r>
            <a:rPr kumimoji="1" lang="ja-JP" altLang="en-US" sz="1100">
              <a:solidFill>
                <a:sysClr val="windowText" lastClr="000000"/>
              </a:solidFill>
              <a:effectLst/>
              <a:latin typeface="+mn-lt"/>
              <a:ea typeface="+mn-ea"/>
              <a:cs typeface="+mn-cs"/>
            </a:rPr>
            <a:t>を上回って</a:t>
          </a:r>
          <a:r>
            <a:rPr kumimoji="1" lang="ja-JP" altLang="ja-JP" sz="1100">
              <a:solidFill>
                <a:sysClr val="windowText" lastClr="000000"/>
              </a:solidFill>
              <a:effectLst/>
              <a:latin typeface="+mn-lt"/>
              <a:ea typeface="+mn-ea"/>
              <a:cs typeface="+mn-cs"/>
            </a:rPr>
            <a:t>いる。これは、子育て環境の整備のために</a:t>
          </a:r>
          <a:r>
            <a:rPr kumimoji="1" lang="ja-JP" altLang="en-US" sz="1100">
              <a:solidFill>
                <a:sysClr val="windowText" lastClr="000000"/>
              </a:solidFill>
              <a:effectLst/>
              <a:latin typeface="+mn-lt"/>
              <a:ea typeface="+mn-ea"/>
              <a:cs typeface="+mn-cs"/>
            </a:rPr>
            <a:t>建設した</a:t>
          </a:r>
          <a:r>
            <a:rPr kumimoji="1" lang="ja-JP" altLang="ja-JP" sz="1100">
              <a:solidFill>
                <a:sysClr val="windowText" lastClr="000000"/>
              </a:solidFill>
              <a:effectLst/>
              <a:latin typeface="+mn-lt"/>
              <a:ea typeface="+mn-ea"/>
              <a:cs typeface="+mn-cs"/>
            </a:rPr>
            <a:t>公設民営のかがやき保育園やあおぞら保育園など</a:t>
          </a:r>
          <a:r>
            <a:rPr kumimoji="1" lang="ja-JP" altLang="en-US" sz="1100">
              <a:solidFill>
                <a:sysClr val="windowText" lastClr="000000"/>
              </a:solidFill>
              <a:effectLst/>
              <a:latin typeface="+mn-lt"/>
              <a:ea typeface="+mn-ea"/>
              <a:cs typeface="+mn-cs"/>
            </a:rPr>
            <a:t>が、建設後一定年数を経過したためである。</a:t>
          </a:r>
          <a:r>
            <a:rPr kumimoji="1" lang="ja-JP" altLang="ja-JP" sz="1100">
              <a:solidFill>
                <a:sysClr val="windowText" lastClr="000000"/>
              </a:solidFill>
              <a:effectLst/>
              <a:latin typeface="+mn-lt"/>
              <a:ea typeface="+mn-ea"/>
              <a:cs typeface="+mn-cs"/>
            </a:rPr>
            <a:t>今後は、令和７年度までに小規模保育所を統合していくこと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により、一人当たり面積についても減少し、今後の維持管理費用の減少も見込まれる。</a:t>
          </a:r>
          <a:r>
            <a:rPr kumimoji="1" lang="ja-JP" altLang="ja-JP" sz="1100">
              <a:solidFill>
                <a:schemeClr val="dk1"/>
              </a:solidFill>
              <a:effectLst/>
              <a:latin typeface="+mn-lt"/>
              <a:ea typeface="+mn-ea"/>
              <a:cs typeface="+mn-cs"/>
            </a:rPr>
            <a:t>学校施設については、有形固定資産減価償却率</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と類似団体</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いる。これは、平成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年度にかけて立山中央小学校や立山北部小学校を建替えたためである。今後は、小学校適正配置審議会の答申に基づき、令和７年度末までに１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２箇所を廃校し、一人当たり面積についても減少が見込まれる。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25,764
25,509
307.29
12,927,765
12,390,897
281,721
7,314,089
10,174,688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4173</xdr:rowOff>
    </xdr:from>
    <xdr:to>
      <xdr:col>24</xdr:col>
      <xdr:colOff>114300</xdr:colOff>
      <xdr:row>36</xdr:row>
      <xdr:rowOff>105773</xdr:rowOff>
    </xdr:to>
    <xdr:sp macro="" textlink="">
      <xdr:nvSpPr>
        <xdr:cNvPr id="74" name="楕円 73"/>
        <xdr:cNvSpPr/>
      </xdr:nvSpPr>
      <xdr:spPr>
        <a:xfrm>
          <a:off x="4584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27050</xdr:rowOff>
    </xdr:from>
    <xdr:ext cx="405111" cy="259045"/>
    <xdr:sp macro="" textlink="">
      <xdr:nvSpPr>
        <xdr:cNvPr id="75" name="【図書館】&#10;有形固定資産減価償却率該当値テキスト"/>
        <xdr:cNvSpPr txBox="1"/>
      </xdr:nvSpPr>
      <xdr:spPr>
        <a:xfrm>
          <a:off x="4673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13970</xdr:rowOff>
    </xdr:from>
    <xdr:to>
      <xdr:col>15</xdr:col>
      <xdr:colOff>101600</xdr:colOff>
      <xdr:row>35</xdr:row>
      <xdr:rowOff>115570</xdr:rowOff>
    </xdr:to>
    <xdr:sp macro="" textlink="">
      <xdr:nvSpPr>
        <xdr:cNvPr id="76" name="楕円 75"/>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95613</xdr:rowOff>
    </xdr:from>
    <xdr:to>
      <xdr:col>10</xdr:col>
      <xdr:colOff>165100</xdr:colOff>
      <xdr:row>35</xdr:row>
      <xdr:rowOff>25763</xdr:rowOff>
    </xdr:to>
    <xdr:sp macro="" textlink="">
      <xdr:nvSpPr>
        <xdr:cNvPr id="77" name="楕円 76"/>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35</xdr:row>
      <xdr:rowOff>64770</xdr:rowOff>
    </xdr:to>
    <xdr:cxnSp macro="">
      <xdr:nvCxnSpPr>
        <xdr:cNvPr id="78" name="直線コネクタ 77"/>
        <xdr:cNvCxnSpPr/>
      </xdr:nvCxnSpPr>
      <xdr:spPr>
        <a:xfrm>
          <a:off x="2019300" y="597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15603</xdr:rowOff>
    </xdr:from>
    <xdr:to>
      <xdr:col>6</xdr:col>
      <xdr:colOff>38100</xdr:colOff>
      <xdr:row>34</xdr:row>
      <xdr:rowOff>117203</xdr:rowOff>
    </xdr:to>
    <xdr:sp macro="" textlink="">
      <xdr:nvSpPr>
        <xdr:cNvPr id="79" name="楕円 78"/>
        <xdr:cNvSpPr/>
      </xdr:nvSpPr>
      <xdr:spPr>
        <a:xfrm>
          <a:off x="1079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66403</xdr:rowOff>
    </xdr:from>
    <xdr:to>
      <xdr:col>10</xdr:col>
      <xdr:colOff>114300</xdr:colOff>
      <xdr:row>34</xdr:row>
      <xdr:rowOff>146413</xdr:rowOff>
    </xdr:to>
    <xdr:cxnSp macro="">
      <xdr:nvCxnSpPr>
        <xdr:cNvPr id="80" name="直線コネクタ 79"/>
        <xdr:cNvCxnSpPr/>
      </xdr:nvCxnSpPr>
      <xdr:spPr>
        <a:xfrm>
          <a:off x="1130300" y="589570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1"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2"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3"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5" name="n_2mainValue【図書館】&#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6" name="n_3mainValue【図書館】&#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133730</xdr:rowOff>
    </xdr:from>
    <xdr:ext cx="405111" cy="259045"/>
    <xdr:sp macro="" textlink="">
      <xdr:nvSpPr>
        <xdr:cNvPr id="87" name="n_4mainValue【図書館】&#10;有形固定資産減価償却率"/>
        <xdr:cNvSpPr txBox="1"/>
      </xdr:nvSpPr>
      <xdr:spPr>
        <a:xfrm>
          <a:off x="927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7" name="直線コネクタ 106"/>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8"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9" name="直線コネクタ 108"/>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0"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1" name="直線コネクタ 110"/>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2"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3" name="フローチャート: 判断 112"/>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4" name="フローチャート: 判断 113"/>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5" name="フローチャート: 判断 114"/>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6" name="フローチャート: 判断 115"/>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7" name="フローチャート: 判断 116"/>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3" name="楕円 122"/>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4"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145415</xdr:rowOff>
    </xdr:from>
    <xdr:to>
      <xdr:col>46</xdr:col>
      <xdr:colOff>38100</xdr:colOff>
      <xdr:row>40</xdr:row>
      <xdr:rowOff>75565</xdr:rowOff>
    </xdr:to>
    <xdr:sp macro="" textlink="">
      <xdr:nvSpPr>
        <xdr:cNvPr id="125" name="楕円 124"/>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145415</xdr:rowOff>
    </xdr:from>
    <xdr:to>
      <xdr:col>41</xdr:col>
      <xdr:colOff>101600</xdr:colOff>
      <xdr:row>40</xdr:row>
      <xdr:rowOff>75565</xdr:rowOff>
    </xdr:to>
    <xdr:sp macro="" textlink="">
      <xdr:nvSpPr>
        <xdr:cNvPr id="126" name="楕円 125"/>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24765</xdr:rowOff>
    </xdr:to>
    <xdr:cxnSp macro="">
      <xdr:nvCxnSpPr>
        <xdr:cNvPr id="127" name="直線コネクタ 126"/>
        <xdr:cNvCxnSpPr/>
      </xdr:nvCxnSpPr>
      <xdr:spPr>
        <a:xfrm>
          <a:off x="7861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28" name="楕円 127"/>
        <xdr:cNvSpPr/>
      </xdr:nvSpPr>
      <xdr:spPr>
        <a:xfrm>
          <a:off x="692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24765</xdr:rowOff>
    </xdr:from>
    <xdr:to>
      <xdr:col>41</xdr:col>
      <xdr:colOff>50800</xdr:colOff>
      <xdr:row>40</xdr:row>
      <xdr:rowOff>24765</xdr:rowOff>
    </xdr:to>
    <xdr:cxnSp macro="">
      <xdr:nvCxnSpPr>
        <xdr:cNvPr id="129" name="直線コネクタ 128"/>
        <xdr:cNvCxnSpPr/>
      </xdr:nvCxnSpPr>
      <xdr:spPr>
        <a:xfrm>
          <a:off x="6972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0"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1"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2"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3"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34"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5"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66692</xdr:rowOff>
    </xdr:from>
    <xdr:ext cx="469744" cy="259045"/>
    <xdr:sp macro="" textlink="">
      <xdr:nvSpPr>
        <xdr:cNvPr id="136" name="n_4mainValue【図書館】&#10;一人当たり面積"/>
        <xdr:cNvSpPr txBox="1"/>
      </xdr:nvSpPr>
      <xdr:spPr>
        <a:xfrm>
          <a:off x="6737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0" name="直線コネクタ 15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1"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2" name="直線コネクタ 16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3"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5"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6" name="フローチャート: 判断 165"/>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7" name="フローチャート: 判断 166"/>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8" name="フローチャート: 判断 167"/>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9" name="フローチャート: 判断 168"/>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0" name="フローチャート: 判断 169"/>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20320</xdr:rowOff>
    </xdr:from>
    <xdr:to>
      <xdr:col>24</xdr:col>
      <xdr:colOff>114300</xdr:colOff>
      <xdr:row>60</xdr:row>
      <xdr:rowOff>121920</xdr:rowOff>
    </xdr:to>
    <xdr:sp macro="" textlink="">
      <xdr:nvSpPr>
        <xdr:cNvPr id="176" name="楕円 175"/>
        <xdr:cNvSpPr/>
      </xdr:nvSpPr>
      <xdr:spPr>
        <a:xfrm>
          <a:off x="4584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170197</xdr:rowOff>
    </xdr:from>
    <xdr:ext cx="405111" cy="259045"/>
    <xdr:sp macro="" textlink="">
      <xdr:nvSpPr>
        <xdr:cNvPr id="177" name="【体育館・プール】&#10;有形固定資産減価償却率該当値テキスト"/>
        <xdr:cNvSpPr txBox="1"/>
      </xdr:nvSpPr>
      <xdr:spPr>
        <a:xfrm>
          <a:off x="4673600"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115570</xdr:rowOff>
    </xdr:from>
    <xdr:to>
      <xdr:col>15</xdr:col>
      <xdr:colOff>101600</xdr:colOff>
      <xdr:row>60</xdr:row>
      <xdr:rowOff>45720</xdr:rowOff>
    </xdr:to>
    <xdr:sp macro="" textlink="">
      <xdr:nvSpPr>
        <xdr:cNvPr id="178" name="楕円 177"/>
        <xdr:cNvSpPr/>
      </xdr:nvSpPr>
      <xdr:spPr>
        <a:xfrm>
          <a:off x="2857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77470</xdr:rowOff>
    </xdr:from>
    <xdr:to>
      <xdr:col>10</xdr:col>
      <xdr:colOff>165100</xdr:colOff>
      <xdr:row>60</xdr:row>
      <xdr:rowOff>7620</xdr:rowOff>
    </xdr:to>
    <xdr:sp macro="" textlink="">
      <xdr:nvSpPr>
        <xdr:cNvPr id="179" name="楕円 178"/>
        <xdr:cNvSpPr/>
      </xdr:nvSpPr>
      <xdr:spPr>
        <a:xfrm>
          <a:off x="1968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128270</xdr:rowOff>
    </xdr:from>
    <xdr:to>
      <xdr:col>15</xdr:col>
      <xdr:colOff>50800</xdr:colOff>
      <xdr:row>59</xdr:row>
      <xdr:rowOff>166370</xdr:rowOff>
    </xdr:to>
    <xdr:cxnSp macro="">
      <xdr:nvCxnSpPr>
        <xdr:cNvPr id="180" name="直線コネクタ 179"/>
        <xdr:cNvCxnSpPr/>
      </xdr:nvCxnSpPr>
      <xdr:spPr>
        <a:xfrm>
          <a:off x="2019300" y="1024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39370</xdr:rowOff>
    </xdr:from>
    <xdr:to>
      <xdr:col>6</xdr:col>
      <xdr:colOff>38100</xdr:colOff>
      <xdr:row>59</xdr:row>
      <xdr:rowOff>140970</xdr:rowOff>
    </xdr:to>
    <xdr:sp macro="" textlink="">
      <xdr:nvSpPr>
        <xdr:cNvPr id="181" name="楕円 180"/>
        <xdr:cNvSpPr/>
      </xdr:nvSpPr>
      <xdr:spPr>
        <a:xfrm>
          <a:off x="10795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90170</xdr:rowOff>
    </xdr:from>
    <xdr:to>
      <xdr:col>10</xdr:col>
      <xdr:colOff>114300</xdr:colOff>
      <xdr:row>59</xdr:row>
      <xdr:rowOff>128270</xdr:rowOff>
    </xdr:to>
    <xdr:cxnSp macro="">
      <xdr:nvCxnSpPr>
        <xdr:cNvPr id="182" name="直線コネクタ 181"/>
        <xdr:cNvCxnSpPr/>
      </xdr:nvCxnSpPr>
      <xdr:spPr>
        <a:xfrm>
          <a:off x="1130300" y="10205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3"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4"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5"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86"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main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24147</xdr:rowOff>
    </xdr:from>
    <xdr:ext cx="405111" cy="259045"/>
    <xdr:sp macro="" textlink="">
      <xdr:nvSpPr>
        <xdr:cNvPr id="188" name="n_3mainValue【体育館・プール】&#10;有形固定資産減価償却率"/>
        <xdr:cNvSpPr txBox="1"/>
      </xdr:nvSpPr>
      <xdr:spPr>
        <a:xfrm>
          <a:off x="1816744" y="996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157497</xdr:rowOff>
    </xdr:from>
    <xdr:ext cx="405111" cy="259045"/>
    <xdr:sp macro="" textlink="">
      <xdr:nvSpPr>
        <xdr:cNvPr id="189" name="n_4mainValue【体育館・プール】&#10;有形固定資産減価償却率"/>
        <xdr:cNvSpPr txBox="1"/>
      </xdr:nvSpPr>
      <xdr:spPr>
        <a:xfrm>
          <a:off x="927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3" name="直線コネクタ 212"/>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6"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7" name="直線コネクタ 216"/>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8"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9" name="フローチャート: 判断 218"/>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0" name="フローチャート: 判断 219"/>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1" name="フローチャート: 判断 220"/>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2" name="フローチャート: 判断 22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3" name="フローチャート: 判断 222"/>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29" name="楕円 228"/>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30" name="【体育館・プール】&#10;一人当たり面積該当値テキスト"/>
        <xdr:cNvSpPr txBox="1"/>
      </xdr:nvSpPr>
      <xdr:spPr>
        <a:xfrm>
          <a:off x="10515600"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231" name="楕円 230"/>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2" name="楕円 231"/>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38100</xdr:rowOff>
    </xdr:to>
    <xdr:cxnSp macro="">
      <xdr:nvCxnSpPr>
        <xdr:cNvPr id="233" name="直線コネクタ 232"/>
        <xdr:cNvCxnSpPr/>
      </xdr:nvCxnSpPr>
      <xdr:spPr>
        <a:xfrm flipV="1">
          <a:off x="7861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34" name="楕円 233"/>
        <xdr:cNvSpPr/>
      </xdr:nvSpPr>
      <xdr:spPr>
        <a:xfrm>
          <a:off x="692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40005</xdr:rowOff>
    </xdr:to>
    <xdr:cxnSp macro="">
      <xdr:nvCxnSpPr>
        <xdr:cNvPr id="235" name="直線コネクタ 234"/>
        <xdr:cNvCxnSpPr/>
      </xdr:nvCxnSpPr>
      <xdr:spPr>
        <a:xfrm flipV="1">
          <a:off x="6972300" y="10668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36"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37"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38"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39"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main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41" name="n_3main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242" name="n_4mainValue【体育館・プール】&#10;一人当たり面積"/>
        <xdr:cNvSpPr txBox="1"/>
      </xdr:nvSpPr>
      <xdr:spPr>
        <a:xfrm>
          <a:off x="6737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1" name="テキスト ボックス 2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1" name="テキスト ボックス 2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84" name="直線コネクタ 283"/>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6" name="直線コネクタ 28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87"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88" name="直線コネクタ 287"/>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89"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0" name="フローチャート: 判断 289"/>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1" name="フローチャート: 判断 290"/>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2" name="フローチャート: 判断 291"/>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3" name="フローチャート: 判断 29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94" name="フローチャート: 判断 293"/>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macro="" textlink="">
      <xdr:nvSpPr>
        <xdr:cNvPr id="300" name="楕円 299"/>
        <xdr:cNvSpPr/>
      </xdr:nvSpPr>
      <xdr:spPr>
        <a:xfrm>
          <a:off x="4584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macro="" textlink="">
      <xdr:nvSpPr>
        <xdr:cNvPr id="301" name="【市民会館】&#10;有形固定資産減価償却率該当値テキスト"/>
        <xdr:cNvSpPr txBox="1"/>
      </xdr:nvSpPr>
      <xdr:spPr>
        <a:xfrm>
          <a:off x="4673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149498</xdr:rowOff>
    </xdr:from>
    <xdr:to>
      <xdr:col>15</xdr:col>
      <xdr:colOff>101600</xdr:colOff>
      <xdr:row>109</xdr:row>
      <xdr:rowOff>79648</xdr:rowOff>
    </xdr:to>
    <xdr:sp macro="" textlink="">
      <xdr:nvSpPr>
        <xdr:cNvPr id="302" name="楕円 301"/>
        <xdr:cNvSpPr/>
      </xdr:nvSpPr>
      <xdr:spPr>
        <a:xfrm>
          <a:off x="2857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147864</xdr:rowOff>
    </xdr:from>
    <xdr:to>
      <xdr:col>10</xdr:col>
      <xdr:colOff>165100</xdr:colOff>
      <xdr:row>109</xdr:row>
      <xdr:rowOff>78014</xdr:rowOff>
    </xdr:to>
    <xdr:sp macro="" textlink="">
      <xdr:nvSpPr>
        <xdr:cNvPr id="303" name="楕円 302"/>
        <xdr:cNvSpPr/>
      </xdr:nvSpPr>
      <xdr:spPr>
        <a:xfrm>
          <a:off x="1968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27214</xdr:rowOff>
    </xdr:from>
    <xdr:to>
      <xdr:col>15</xdr:col>
      <xdr:colOff>50800</xdr:colOff>
      <xdr:row>109</xdr:row>
      <xdr:rowOff>28848</xdr:rowOff>
    </xdr:to>
    <xdr:cxnSp macro="">
      <xdr:nvCxnSpPr>
        <xdr:cNvPr id="304" name="直線コネクタ 303"/>
        <xdr:cNvCxnSpPr/>
      </xdr:nvCxnSpPr>
      <xdr:spPr>
        <a:xfrm>
          <a:off x="2019300" y="1871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147864</xdr:rowOff>
    </xdr:from>
    <xdr:to>
      <xdr:col>6</xdr:col>
      <xdr:colOff>38100</xdr:colOff>
      <xdr:row>109</xdr:row>
      <xdr:rowOff>78014</xdr:rowOff>
    </xdr:to>
    <xdr:sp macro="" textlink="">
      <xdr:nvSpPr>
        <xdr:cNvPr id="305" name="楕円 304"/>
        <xdr:cNvSpPr/>
      </xdr:nvSpPr>
      <xdr:spPr>
        <a:xfrm>
          <a:off x="1079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27214</xdr:rowOff>
    </xdr:from>
    <xdr:to>
      <xdr:col>10</xdr:col>
      <xdr:colOff>114300</xdr:colOff>
      <xdr:row>109</xdr:row>
      <xdr:rowOff>27214</xdr:rowOff>
    </xdr:to>
    <xdr:cxnSp macro="">
      <xdr:nvCxnSpPr>
        <xdr:cNvPr id="306" name="直線コネクタ 305"/>
        <xdr:cNvCxnSpPr/>
      </xdr:nvCxnSpPr>
      <xdr:spPr>
        <a:xfrm>
          <a:off x="1130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07"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08"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0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0"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70775</xdr:rowOff>
    </xdr:from>
    <xdr:ext cx="405111" cy="259045"/>
    <xdr:sp macro="" textlink="">
      <xdr:nvSpPr>
        <xdr:cNvPr id="311" name="n_2mainValue【市民会館】&#10;有形固定資産減価償却率"/>
        <xdr:cNvSpPr txBox="1"/>
      </xdr:nvSpPr>
      <xdr:spPr>
        <a:xfrm>
          <a:off x="2705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69141</xdr:rowOff>
    </xdr:from>
    <xdr:ext cx="405111" cy="259045"/>
    <xdr:sp macro="" textlink="">
      <xdr:nvSpPr>
        <xdr:cNvPr id="312" name="n_3mainValue【市民会館】&#10;有形固定資産減価償却率"/>
        <xdr:cNvSpPr txBox="1"/>
      </xdr:nvSpPr>
      <xdr:spPr>
        <a:xfrm>
          <a:off x="1816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69141</xdr:rowOff>
    </xdr:from>
    <xdr:ext cx="405111" cy="259045"/>
    <xdr:sp macro="" textlink="">
      <xdr:nvSpPr>
        <xdr:cNvPr id="313" name="n_4mainValue【市民会館】&#10;有形固定資産減価償却率"/>
        <xdr:cNvSpPr txBox="1"/>
      </xdr:nvSpPr>
      <xdr:spPr>
        <a:xfrm>
          <a:off x="927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35" name="直線コネクタ 334"/>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7" name="直線コネクタ 33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38"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39" name="直線コネクタ 338"/>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40"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1" name="フローチャート: 判断 340"/>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2" name="フローチャート: 判断 341"/>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43" name="フローチャート: 判断 342"/>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44" name="フローチャート: 判断 343"/>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45" name="フローチャート: 判断 344"/>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119126</xdr:rowOff>
    </xdr:from>
    <xdr:to>
      <xdr:col>55</xdr:col>
      <xdr:colOff>50800</xdr:colOff>
      <xdr:row>107</xdr:row>
      <xdr:rowOff>49276</xdr:rowOff>
    </xdr:to>
    <xdr:sp macro="" textlink="">
      <xdr:nvSpPr>
        <xdr:cNvPr id="351" name="楕円 350"/>
        <xdr:cNvSpPr/>
      </xdr:nvSpPr>
      <xdr:spPr>
        <a:xfrm>
          <a:off x="10426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97553</xdr:rowOff>
    </xdr:from>
    <xdr:ext cx="469744" cy="259045"/>
    <xdr:sp macro="" textlink="">
      <xdr:nvSpPr>
        <xdr:cNvPr id="352" name="【市民会館】&#10;一人当たり面積該当値テキスト"/>
        <xdr:cNvSpPr txBox="1"/>
      </xdr:nvSpPr>
      <xdr:spPr>
        <a:xfrm>
          <a:off x="10515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125985</xdr:rowOff>
    </xdr:from>
    <xdr:to>
      <xdr:col>46</xdr:col>
      <xdr:colOff>38100</xdr:colOff>
      <xdr:row>107</xdr:row>
      <xdr:rowOff>56135</xdr:rowOff>
    </xdr:to>
    <xdr:sp macro="" textlink="">
      <xdr:nvSpPr>
        <xdr:cNvPr id="353" name="楕円 352"/>
        <xdr:cNvSpPr/>
      </xdr:nvSpPr>
      <xdr:spPr>
        <a:xfrm>
          <a:off x="8699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128270</xdr:rowOff>
    </xdr:from>
    <xdr:to>
      <xdr:col>41</xdr:col>
      <xdr:colOff>101600</xdr:colOff>
      <xdr:row>107</xdr:row>
      <xdr:rowOff>58420</xdr:rowOff>
    </xdr:to>
    <xdr:sp macro="" textlink="">
      <xdr:nvSpPr>
        <xdr:cNvPr id="354" name="楕円 353"/>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5335</xdr:rowOff>
    </xdr:from>
    <xdr:to>
      <xdr:col>45</xdr:col>
      <xdr:colOff>177800</xdr:colOff>
      <xdr:row>107</xdr:row>
      <xdr:rowOff>7620</xdr:rowOff>
    </xdr:to>
    <xdr:cxnSp macro="">
      <xdr:nvCxnSpPr>
        <xdr:cNvPr id="355" name="直線コネクタ 354"/>
        <xdr:cNvCxnSpPr/>
      </xdr:nvCxnSpPr>
      <xdr:spPr>
        <a:xfrm flipV="1">
          <a:off x="7861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56" name="楕円 355"/>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7620</xdr:rowOff>
    </xdr:to>
    <xdr:cxnSp macro="">
      <xdr:nvCxnSpPr>
        <xdr:cNvPr id="357" name="直線コネクタ 356"/>
        <xdr:cNvCxnSpPr/>
      </xdr:nvCxnSpPr>
      <xdr:spPr>
        <a:xfrm>
          <a:off x="6972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5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35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6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47262</xdr:rowOff>
    </xdr:from>
    <xdr:ext cx="469744" cy="259045"/>
    <xdr:sp macro="" textlink="">
      <xdr:nvSpPr>
        <xdr:cNvPr id="362" name="n_2mainValue【市民会館】&#10;一人当たり面積"/>
        <xdr:cNvSpPr txBox="1"/>
      </xdr:nvSpPr>
      <xdr:spPr>
        <a:xfrm>
          <a:off x="8515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363" name="n_3mainValue【市民会館】&#10;一人当たり面積"/>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64" name="n_4mainValue【市民会館】&#10;一人当たり面積"/>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0" name="直線コネクタ 389"/>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3"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4" name="直線コネクタ 393"/>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95"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96" name="フローチャート: 判断 395"/>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97" name="フローチャート: 判断 396"/>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98" name="フローチャート: 判断 397"/>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99" name="フローチャート: 判断 398"/>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0" name="フローチャート: 判断 399"/>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06" name="楕円 405"/>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07"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64588</xdr:rowOff>
    </xdr:from>
    <xdr:to>
      <xdr:col>76</xdr:col>
      <xdr:colOff>165100</xdr:colOff>
      <xdr:row>39</xdr:row>
      <xdr:rowOff>166188</xdr:rowOff>
    </xdr:to>
    <xdr:sp macro="" textlink="">
      <xdr:nvSpPr>
        <xdr:cNvPr id="408" name="楕円 407"/>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09"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10"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1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1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13"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4" name="直線コネクタ 42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5" name="テキスト ボックス 42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8" name="直線コネクタ 42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9" name="テキスト ボックス 42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33" name="直線コネクタ 432"/>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5" name="直線コネクタ 43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36"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37" name="直線コネクタ 436"/>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38"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39" name="フローチャート: 判断 438"/>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40" name="フローチャート: 判断 439"/>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41" name="フローチャート: 判断 440"/>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42" name="フローチャート: 判断 441"/>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43" name="フローチャート: 判断 442"/>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85248</xdr:rowOff>
    </xdr:from>
    <xdr:to>
      <xdr:col>116</xdr:col>
      <xdr:colOff>114300</xdr:colOff>
      <xdr:row>37</xdr:row>
      <xdr:rowOff>15398</xdr:rowOff>
    </xdr:to>
    <xdr:sp macro="" textlink="">
      <xdr:nvSpPr>
        <xdr:cNvPr id="449" name="楕円 448"/>
        <xdr:cNvSpPr/>
      </xdr:nvSpPr>
      <xdr:spPr>
        <a:xfrm>
          <a:off x="22110700" y="6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108125</xdr:rowOff>
    </xdr:from>
    <xdr:ext cx="599010" cy="259045"/>
    <xdr:sp macro="" textlink="">
      <xdr:nvSpPr>
        <xdr:cNvPr id="450" name="【一般廃棄物処理施設】&#10;一人当たり有形固定資産（償却資産）額該当値テキスト"/>
        <xdr:cNvSpPr txBox="1"/>
      </xdr:nvSpPr>
      <xdr:spPr>
        <a:xfrm>
          <a:off x="22199600" y="61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31212</xdr:rowOff>
    </xdr:from>
    <xdr:to>
      <xdr:col>107</xdr:col>
      <xdr:colOff>101600</xdr:colOff>
      <xdr:row>37</xdr:row>
      <xdr:rowOff>132812</xdr:rowOff>
    </xdr:to>
    <xdr:sp macro="" textlink="">
      <xdr:nvSpPr>
        <xdr:cNvPr id="451" name="楕円 450"/>
        <xdr:cNvSpPr/>
      </xdr:nvSpPr>
      <xdr:spPr>
        <a:xfrm>
          <a:off x="20383500" y="63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52"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53"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54"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55"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149339</xdr:rowOff>
    </xdr:from>
    <xdr:ext cx="599010" cy="259045"/>
    <xdr:sp macro="" textlink="">
      <xdr:nvSpPr>
        <xdr:cNvPr id="456" name="n_2mainValue【一般廃棄物処理施設】&#10;一人当たり有形固定資産（償却資産）額"/>
        <xdr:cNvSpPr txBox="1"/>
      </xdr:nvSpPr>
      <xdr:spPr>
        <a:xfrm>
          <a:off x="20134795" y="615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8" name="直線コネクタ 4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9" name="テキスト ボックス 46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0" name="直線コネクタ 4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1" name="テキスト ボックス 4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2" name="直線コネクタ 4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3" name="テキスト ボックス 4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4" name="直線コネクタ 4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5" name="テキスト ボックス 4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6" name="直線コネクタ 4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7" name="テキスト ボックス 4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8" name="直線コネクタ 4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9" name="テキスト ボックス 47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82" name="直線コネクタ 481"/>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83"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4" name="直線コネクタ 4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8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6" name="直線コネクタ 48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87"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88" name="フローチャート: 判断 487"/>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89" name="フローチャート: 判断 488"/>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90" name="フローチャート: 判断 489"/>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91" name="フローチャート: 判断 49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92" name="フローチャート: 判断 491"/>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498" name="楕円 497"/>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499" name="【保健センター・保健所】&#10;有形固定資産減価償却率該当値テキスト"/>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52070</xdr:rowOff>
    </xdr:from>
    <xdr:to>
      <xdr:col>76</xdr:col>
      <xdr:colOff>165100</xdr:colOff>
      <xdr:row>57</xdr:row>
      <xdr:rowOff>153670</xdr:rowOff>
    </xdr:to>
    <xdr:sp macro="" textlink="">
      <xdr:nvSpPr>
        <xdr:cNvPr id="500" name="楕円 499"/>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133713</xdr:rowOff>
    </xdr:from>
    <xdr:to>
      <xdr:col>72</xdr:col>
      <xdr:colOff>38100</xdr:colOff>
      <xdr:row>57</xdr:row>
      <xdr:rowOff>63863</xdr:rowOff>
    </xdr:to>
    <xdr:sp macro="" textlink="">
      <xdr:nvSpPr>
        <xdr:cNvPr id="501" name="楕円 500"/>
        <xdr:cNvSpPr/>
      </xdr:nvSpPr>
      <xdr:spPr>
        <a:xfrm>
          <a:off x="13652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13063</xdr:rowOff>
    </xdr:from>
    <xdr:to>
      <xdr:col>76</xdr:col>
      <xdr:colOff>114300</xdr:colOff>
      <xdr:row>57</xdr:row>
      <xdr:rowOff>102870</xdr:rowOff>
    </xdr:to>
    <xdr:cxnSp macro="">
      <xdr:nvCxnSpPr>
        <xdr:cNvPr id="502" name="直線コネクタ 501"/>
        <xdr:cNvCxnSpPr/>
      </xdr:nvCxnSpPr>
      <xdr:spPr>
        <a:xfrm>
          <a:off x="13703300" y="9785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53703</xdr:rowOff>
    </xdr:from>
    <xdr:to>
      <xdr:col>67</xdr:col>
      <xdr:colOff>101600</xdr:colOff>
      <xdr:row>56</xdr:row>
      <xdr:rowOff>155303</xdr:rowOff>
    </xdr:to>
    <xdr:sp macro="" textlink="">
      <xdr:nvSpPr>
        <xdr:cNvPr id="503" name="楕円 502"/>
        <xdr:cNvSpPr/>
      </xdr:nvSpPr>
      <xdr:spPr>
        <a:xfrm>
          <a:off x="1276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104503</xdr:rowOff>
    </xdr:from>
    <xdr:to>
      <xdr:col>71</xdr:col>
      <xdr:colOff>177800</xdr:colOff>
      <xdr:row>57</xdr:row>
      <xdr:rowOff>13063</xdr:rowOff>
    </xdr:to>
    <xdr:cxnSp macro="">
      <xdr:nvCxnSpPr>
        <xdr:cNvPr id="504" name="直線コネクタ 503"/>
        <xdr:cNvCxnSpPr/>
      </xdr:nvCxnSpPr>
      <xdr:spPr>
        <a:xfrm>
          <a:off x="12814300" y="970570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05"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0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07"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08"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09" name="n_2mainValue【保健センター・保健所】&#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80390</xdr:rowOff>
    </xdr:from>
    <xdr:ext cx="405111" cy="259045"/>
    <xdr:sp macro="" textlink="">
      <xdr:nvSpPr>
        <xdr:cNvPr id="510" name="n_3mainValue【保健センター・保健所】&#10;有形固定資産減価償却率"/>
        <xdr:cNvSpPr txBox="1"/>
      </xdr:nvSpPr>
      <xdr:spPr>
        <a:xfrm>
          <a:off x="13500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380</xdr:rowOff>
    </xdr:from>
    <xdr:ext cx="405111" cy="259045"/>
    <xdr:sp macro="" textlink="">
      <xdr:nvSpPr>
        <xdr:cNvPr id="511" name="n_4mainValue【保健センター・保健所】&#10;有形固定資産減価償却率"/>
        <xdr:cNvSpPr txBox="1"/>
      </xdr:nvSpPr>
      <xdr:spPr>
        <a:xfrm>
          <a:off x="12611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2" name="直線コネクタ 5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3" name="テキスト ボックス 5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4" name="直線コネクタ 5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5" name="テキスト ボックス 5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6" name="直線コネクタ 5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7" name="テキスト ボックス 5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8" name="直線コネクタ 5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9" name="テキスト ボックス 5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0" name="直線コネクタ 5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1" name="テキスト ボックス 5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2" name="直線コネクタ 5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3" name="テキスト ボックス 5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37" name="直線コネクタ 536"/>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9" name="直線コネクタ 53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40"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41" name="直線コネクタ 540"/>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42"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43" name="フローチャート: 判断 542"/>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44" name="フローチャート: 判断 543"/>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45" name="フローチャート: 判断 544"/>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46" name="フローチャート: 判断 545"/>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47" name="フローチャート: 判断 546"/>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553" name="楕円 552"/>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554"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21046</xdr:rowOff>
    </xdr:from>
    <xdr:to>
      <xdr:col>107</xdr:col>
      <xdr:colOff>101600</xdr:colOff>
      <xdr:row>64</xdr:row>
      <xdr:rowOff>122646</xdr:rowOff>
    </xdr:to>
    <xdr:sp macro="" textlink="">
      <xdr:nvSpPr>
        <xdr:cNvPr id="555" name="楕円 554"/>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556" name="楕円 555"/>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557" name="直線コネクタ 556"/>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24312</xdr:rowOff>
    </xdr:from>
    <xdr:to>
      <xdr:col>98</xdr:col>
      <xdr:colOff>38100</xdr:colOff>
      <xdr:row>64</xdr:row>
      <xdr:rowOff>125912</xdr:rowOff>
    </xdr:to>
    <xdr:sp macro="" textlink="">
      <xdr:nvSpPr>
        <xdr:cNvPr id="558" name="楕円 557"/>
        <xdr:cNvSpPr/>
      </xdr:nvSpPr>
      <xdr:spPr>
        <a:xfrm>
          <a:off x="18605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75112</xdr:rowOff>
    </xdr:to>
    <xdr:cxnSp macro="">
      <xdr:nvCxnSpPr>
        <xdr:cNvPr id="559" name="直線コネクタ 558"/>
        <xdr:cNvCxnSpPr/>
      </xdr:nvCxnSpPr>
      <xdr:spPr>
        <a:xfrm flipV="1">
          <a:off x="18656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60"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61"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62"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63"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564"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565"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117039</xdr:rowOff>
    </xdr:from>
    <xdr:ext cx="469744" cy="259045"/>
    <xdr:sp macro="" textlink="">
      <xdr:nvSpPr>
        <xdr:cNvPr id="566" name="n_4mainValue【保健センター・保健所】&#10;一人当たり面積"/>
        <xdr:cNvSpPr txBox="1"/>
      </xdr:nvSpPr>
      <xdr:spPr>
        <a:xfrm>
          <a:off x="18421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92" name="直線コネクタ 591"/>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95"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96" name="直線コネクタ 595"/>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97"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98" name="フローチャート: 判断 597"/>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99" name="フローチャート: 判断 598"/>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00" name="フローチャート: 判断 599"/>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01" name="フローチャート: 判断 600"/>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02" name="フローチャート: 判断 601"/>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08" name="楕円 607"/>
        <xdr:cNvSpPr/>
      </xdr:nvSpPr>
      <xdr:spPr>
        <a:xfrm>
          <a:off x="16268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72226</xdr:rowOff>
    </xdr:from>
    <xdr:ext cx="405111" cy="259045"/>
    <xdr:sp macro="" textlink="">
      <xdr:nvSpPr>
        <xdr:cNvPr id="609" name="【消防施設】&#10;有形固定資産減価償却率該当値テキスト"/>
        <xdr:cNvSpPr txBox="1"/>
      </xdr:nvSpPr>
      <xdr:spPr>
        <a:xfrm>
          <a:off x="163576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139156</xdr:rowOff>
    </xdr:from>
    <xdr:to>
      <xdr:col>76</xdr:col>
      <xdr:colOff>165100</xdr:colOff>
      <xdr:row>80</xdr:row>
      <xdr:rowOff>69306</xdr:rowOff>
    </xdr:to>
    <xdr:sp macro="" textlink="">
      <xdr:nvSpPr>
        <xdr:cNvPr id="610" name="楕円 609"/>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91802</xdr:rowOff>
    </xdr:from>
    <xdr:to>
      <xdr:col>72</xdr:col>
      <xdr:colOff>38100</xdr:colOff>
      <xdr:row>80</xdr:row>
      <xdr:rowOff>21952</xdr:rowOff>
    </xdr:to>
    <xdr:sp macro="" textlink="">
      <xdr:nvSpPr>
        <xdr:cNvPr id="611" name="楕円 610"/>
        <xdr:cNvSpPr/>
      </xdr:nvSpPr>
      <xdr:spPr>
        <a:xfrm>
          <a:off x="13652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80</xdr:row>
      <xdr:rowOff>18506</xdr:rowOff>
    </xdr:to>
    <xdr:cxnSp macro="">
      <xdr:nvCxnSpPr>
        <xdr:cNvPr id="612" name="直線コネクタ 611"/>
        <xdr:cNvCxnSpPr/>
      </xdr:nvCxnSpPr>
      <xdr:spPr>
        <a:xfrm>
          <a:off x="13703300" y="136871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613" name="楕円 612"/>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79</xdr:row>
      <xdr:rowOff>142602</xdr:rowOff>
    </xdr:to>
    <xdr:cxnSp macro="">
      <xdr:nvCxnSpPr>
        <xdr:cNvPr id="614" name="直線コネクタ 613"/>
        <xdr:cNvCxnSpPr/>
      </xdr:nvCxnSpPr>
      <xdr:spPr>
        <a:xfrm>
          <a:off x="12814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15"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16"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17"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18"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85833</xdr:rowOff>
    </xdr:from>
    <xdr:ext cx="405111" cy="259045"/>
    <xdr:sp macro="" textlink="">
      <xdr:nvSpPr>
        <xdr:cNvPr id="619" name="n_2mainValue【消防施設】&#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38479</xdr:rowOff>
    </xdr:from>
    <xdr:ext cx="405111" cy="259045"/>
    <xdr:sp macro="" textlink="">
      <xdr:nvSpPr>
        <xdr:cNvPr id="620" name="n_3mainValue【消防施設】&#10;有形固定資産減価償却率"/>
        <xdr:cNvSpPr txBox="1"/>
      </xdr:nvSpPr>
      <xdr:spPr>
        <a:xfrm>
          <a:off x="13500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621" name="n_4mainValue【消防施設】&#10;有形固定資産減価償却率"/>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43" name="直線コネクタ 642"/>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4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45" name="直線コネクタ 64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46"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47" name="直線コネクタ 646"/>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48"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49" name="フローチャート: 判断 648"/>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0" name="フローチャート: 判断 64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51" name="フローチャート: 判断 650"/>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52" name="フローチャート: 判断 651"/>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53" name="フローチャート: 判断 652"/>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659" name="楕円 658"/>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660" name="【消防施設】&#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661" name="楕円 660"/>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662" name="楕円 661"/>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31242</xdr:rowOff>
    </xdr:to>
    <xdr:cxnSp macro="">
      <xdr:nvCxnSpPr>
        <xdr:cNvPr id="663" name="直線コネクタ 662"/>
        <xdr:cNvCxnSpPr/>
      </xdr:nvCxnSpPr>
      <xdr:spPr>
        <a:xfrm flipV="1">
          <a:off x="19545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64" name="楕円 663"/>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95250</xdr:rowOff>
    </xdr:to>
    <xdr:cxnSp macro="">
      <xdr:nvCxnSpPr>
        <xdr:cNvPr id="665" name="直線コネクタ 664"/>
        <xdr:cNvCxnSpPr/>
      </xdr:nvCxnSpPr>
      <xdr:spPr>
        <a:xfrm flipV="1">
          <a:off x="18656300" y="14261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6"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67"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68"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69"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70"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671" name="n_3mainValue【消防施設】&#10;一人当たり面積"/>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72" name="n_4main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98" name="直線コネクタ 697"/>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01"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02" name="直線コネクタ 701"/>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03"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04" name="フローチャート: 判断 703"/>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05" name="フローチャート: 判断 70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06" name="フローチャート: 判断 705"/>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07" name="フローチャート: 判断 706"/>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08" name="フローチャート: 判断 707"/>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14" name="楕円 713"/>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715"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51526</xdr:rowOff>
    </xdr:from>
    <xdr:to>
      <xdr:col>76</xdr:col>
      <xdr:colOff>165100</xdr:colOff>
      <xdr:row>106</xdr:row>
      <xdr:rowOff>153126</xdr:rowOff>
    </xdr:to>
    <xdr:sp macro="" textlink="">
      <xdr:nvSpPr>
        <xdr:cNvPr id="716" name="楕円 715"/>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64588</xdr:rowOff>
    </xdr:from>
    <xdr:to>
      <xdr:col>72</xdr:col>
      <xdr:colOff>38100</xdr:colOff>
      <xdr:row>106</xdr:row>
      <xdr:rowOff>166188</xdr:rowOff>
    </xdr:to>
    <xdr:sp macro="" textlink="">
      <xdr:nvSpPr>
        <xdr:cNvPr id="717" name="楕円 716"/>
        <xdr:cNvSpPr/>
      </xdr:nvSpPr>
      <xdr:spPr>
        <a:xfrm>
          <a:off x="1365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115388</xdr:rowOff>
    </xdr:to>
    <xdr:cxnSp macro="">
      <xdr:nvCxnSpPr>
        <xdr:cNvPr id="718" name="直線コネクタ 717"/>
        <xdr:cNvCxnSpPr/>
      </xdr:nvCxnSpPr>
      <xdr:spPr>
        <a:xfrm flipV="1">
          <a:off x="13703300" y="1827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719" name="楕円 718"/>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106</xdr:row>
      <xdr:rowOff>149679</xdr:rowOff>
    </xdr:to>
    <xdr:cxnSp macro="">
      <xdr:nvCxnSpPr>
        <xdr:cNvPr id="720" name="直線コネクタ 719"/>
        <xdr:cNvCxnSpPr/>
      </xdr:nvCxnSpPr>
      <xdr:spPr>
        <a:xfrm flipV="1">
          <a:off x="12814300" y="182890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2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2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2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2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25" name="n_2mainValue【庁舎】&#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157315</xdr:rowOff>
    </xdr:from>
    <xdr:ext cx="405111" cy="259045"/>
    <xdr:sp macro="" textlink="">
      <xdr:nvSpPr>
        <xdr:cNvPr id="726" name="n_3mainValue【庁舎】&#10;有形固定資産減価償却率"/>
        <xdr:cNvSpPr txBox="1"/>
      </xdr:nvSpPr>
      <xdr:spPr>
        <a:xfrm>
          <a:off x="13500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727" name="n_4mainValue【庁舎】&#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51" name="直線コネクタ 75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5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53" name="直線コネクタ 75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5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55" name="直線コネクタ 75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5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57" name="フローチャート: 判断 75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58" name="フローチャート: 判断 75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59" name="フローチャート: 判断 75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60" name="フローチャート: 判断 75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61" name="フローチャート: 判断 76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767" name="楕円 766"/>
        <xdr:cNvSpPr/>
      </xdr:nvSpPr>
      <xdr:spPr>
        <a:xfrm>
          <a:off x="22110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74313</xdr:rowOff>
    </xdr:from>
    <xdr:ext cx="469744" cy="259045"/>
    <xdr:sp macro="" textlink="">
      <xdr:nvSpPr>
        <xdr:cNvPr id="768" name="【庁舎】&#10;一人当たり面積該当値テキスト"/>
        <xdr:cNvSpPr txBox="1"/>
      </xdr:nvSpPr>
      <xdr:spPr>
        <a:xfrm>
          <a:off x="22199600"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103505</xdr:rowOff>
    </xdr:from>
    <xdr:to>
      <xdr:col>107</xdr:col>
      <xdr:colOff>101600</xdr:colOff>
      <xdr:row>107</xdr:row>
      <xdr:rowOff>33655</xdr:rowOff>
    </xdr:to>
    <xdr:sp macro="" textlink="">
      <xdr:nvSpPr>
        <xdr:cNvPr id="769" name="楕円 768"/>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70" name="楕円 769"/>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154305</xdr:rowOff>
    </xdr:from>
    <xdr:to>
      <xdr:col>107</xdr:col>
      <xdr:colOff>50800</xdr:colOff>
      <xdr:row>106</xdr:row>
      <xdr:rowOff>156211</xdr:rowOff>
    </xdr:to>
    <xdr:cxnSp macro="">
      <xdr:nvCxnSpPr>
        <xdr:cNvPr id="771" name="直線コネクタ 770"/>
        <xdr:cNvCxnSpPr/>
      </xdr:nvCxnSpPr>
      <xdr:spPr>
        <a:xfrm flipV="1">
          <a:off x="19545300" y="18328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72" name="楕円 771"/>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158114</xdr:rowOff>
    </xdr:to>
    <xdr:cxnSp macro="">
      <xdr:nvCxnSpPr>
        <xdr:cNvPr id="773" name="直線コネクタ 772"/>
        <xdr:cNvCxnSpPr/>
      </xdr:nvCxnSpPr>
      <xdr:spPr>
        <a:xfrm flipV="1">
          <a:off x="18656300" y="183299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74"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75"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76"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77"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778"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79"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80" name="n_4main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等は、町民会館、庁舎であり、特に低くなっている施設は、保健センターや図書館、消防施設である。町民会館や庁舎については、有形固定資産減価償却率が類似団体を上回っている。これは、町民会館が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年、庁舎が昭和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たためであるが、耐震化は満たされており、日々の修繕を行っているため、使用する上で問題はない。今後は令和７年度までに町民会館と庁舎を統合することにより、一人当たり面積についても減少し、維持管理費の減少も見込んでいる。保健センターと図書館については、有形固定資産減価償却率が</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と類似団体より低くなっている。これは、平成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は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いるものの、一人当たり面積は類似団体平均を上回っている。これは、老朽化した消防分団詰所を計画的に更新していること、又、地形が北西から南東にかけて細長く</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3236_&#31435;&#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165.4</v>
          </cell>
          <cell r="BX51">
            <v>154.4</v>
          </cell>
          <cell r="CF51">
            <v>145.19999999999999</v>
          </cell>
          <cell r="CV51">
            <v>120.5</v>
          </cell>
        </row>
        <row r="53">
          <cell r="BP53">
            <v>62</v>
          </cell>
          <cell r="BX53">
            <v>63.7</v>
          </cell>
          <cell r="CF53">
            <v>81</v>
          </cell>
          <cell r="CV53">
            <v>69.099999999999994</v>
          </cell>
        </row>
        <row r="55">
          <cell r="AN55" t="str">
            <v>類似団体内平均値</v>
          </cell>
          <cell r="BP55">
            <v>13</v>
          </cell>
          <cell r="BX55">
            <v>21</v>
          </cell>
          <cell r="CF55">
            <v>20.2</v>
          </cell>
          <cell r="CV55">
            <v>20.3</v>
          </cell>
        </row>
        <row r="57">
          <cell r="BP57">
            <v>53.4</v>
          </cell>
          <cell r="BX57">
            <v>56.1</v>
          </cell>
          <cell r="CF57">
            <v>58.1</v>
          </cell>
          <cell r="CV57">
            <v>60.7</v>
          </cell>
        </row>
        <row r="72">
          <cell r="BP72" t="str">
            <v>H27</v>
          </cell>
          <cell r="BX72" t="str">
            <v>H28</v>
          </cell>
          <cell r="CF72" t="str">
            <v>H29</v>
          </cell>
          <cell r="CN72" t="str">
            <v>H30</v>
          </cell>
          <cell r="CV72" t="str">
            <v>R01</v>
          </cell>
        </row>
        <row r="73">
          <cell r="AN73" t="str">
            <v>当該団体値</v>
          </cell>
          <cell r="BP73">
            <v>165.4</v>
          </cell>
          <cell r="BX73">
            <v>154.4</v>
          </cell>
          <cell r="CF73">
            <v>145.19999999999999</v>
          </cell>
          <cell r="CN73">
            <v>124.3</v>
          </cell>
          <cell r="CV73">
            <v>120.5</v>
          </cell>
        </row>
        <row r="75">
          <cell r="BP75">
            <v>14.8</v>
          </cell>
          <cell r="BX75">
            <v>14.9</v>
          </cell>
          <cell r="CF75">
            <v>14.4</v>
          </cell>
          <cell r="CN75">
            <v>13.7</v>
          </cell>
          <cell r="CV75">
            <v>12.4</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3" t="s">
        <v>80</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4" t="s">
        <v>82</v>
      </c>
      <c r="C3" s="615"/>
      <c r="D3" s="615"/>
      <c r="E3" s="616"/>
      <c r="F3" s="616"/>
      <c r="G3" s="616"/>
      <c r="H3" s="616"/>
      <c r="I3" s="616"/>
      <c r="J3" s="616"/>
      <c r="K3" s="616"/>
      <c r="L3" s="616" t="s">
        <v>83</v>
      </c>
      <c r="M3" s="616"/>
      <c r="N3" s="616"/>
      <c r="O3" s="616"/>
      <c r="P3" s="616"/>
      <c r="Q3" s="616"/>
      <c r="R3" s="619"/>
      <c r="S3" s="619"/>
      <c r="T3" s="619"/>
      <c r="U3" s="619"/>
      <c r="V3" s="620"/>
      <c r="W3" s="510" t="s">
        <v>84</v>
      </c>
      <c r="X3" s="511"/>
      <c r="Y3" s="511"/>
      <c r="Z3" s="511"/>
      <c r="AA3" s="511"/>
      <c r="AB3" s="615"/>
      <c r="AC3" s="619" t="s">
        <v>85</v>
      </c>
      <c r="AD3" s="511"/>
      <c r="AE3" s="511"/>
      <c r="AF3" s="511"/>
      <c r="AG3" s="511"/>
      <c r="AH3" s="511"/>
      <c r="AI3" s="511"/>
      <c r="AJ3" s="511"/>
      <c r="AK3" s="511"/>
      <c r="AL3" s="581"/>
      <c r="AM3" s="510" t="s">
        <v>86</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87</v>
      </c>
      <c r="BO3" s="511"/>
      <c r="BP3" s="511"/>
      <c r="BQ3" s="511"/>
      <c r="BR3" s="511"/>
      <c r="BS3" s="511"/>
      <c r="BT3" s="511"/>
      <c r="BU3" s="581"/>
      <c r="BV3" s="510" t="s">
        <v>88</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89</v>
      </c>
      <c r="CU3" s="511"/>
      <c r="CV3" s="511"/>
      <c r="CW3" s="511"/>
      <c r="CX3" s="511"/>
      <c r="CY3" s="511"/>
      <c r="CZ3" s="511"/>
      <c r="DA3" s="581"/>
      <c r="DB3" s="510" t="s">
        <v>90</v>
      </c>
      <c r="DC3" s="511"/>
      <c r="DD3" s="511"/>
      <c r="DE3" s="511"/>
      <c r="DF3" s="511"/>
      <c r="DG3" s="511"/>
      <c r="DH3" s="511"/>
      <c r="DI3" s="581"/>
      <c r="DJ3" s="184"/>
      <c r="DK3" s="184"/>
      <c r="DL3" s="184"/>
      <c r="DM3" s="184"/>
      <c r="DN3" s="184"/>
      <c r="DO3" s="184"/>
    </row>
    <row r="4" spans="1:119" ht="18.75" customHeight="1" x14ac:dyDescent="0.15">
      <c r="A4" s="185"/>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91</v>
      </c>
      <c r="AZ4" s="424"/>
      <c r="BA4" s="424"/>
      <c r="BB4" s="424"/>
      <c r="BC4" s="424"/>
      <c r="BD4" s="424"/>
      <c r="BE4" s="424"/>
      <c r="BF4" s="424"/>
      <c r="BG4" s="424"/>
      <c r="BH4" s="424"/>
      <c r="BI4" s="424"/>
      <c r="BJ4" s="424"/>
      <c r="BK4" s="424"/>
      <c r="BL4" s="424"/>
      <c r="BM4" s="425"/>
      <c r="BN4" s="426">
        <v>12927765</v>
      </c>
      <c r="BO4" s="427"/>
      <c r="BP4" s="427"/>
      <c r="BQ4" s="427"/>
      <c r="BR4" s="427"/>
      <c r="BS4" s="427"/>
      <c r="BT4" s="427"/>
      <c r="BU4" s="428"/>
      <c r="BV4" s="426">
        <v>12606540</v>
      </c>
      <c r="BW4" s="427"/>
      <c r="BX4" s="427"/>
      <c r="BY4" s="427"/>
      <c r="BZ4" s="427"/>
      <c r="CA4" s="427"/>
      <c r="CB4" s="427"/>
      <c r="CC4" s="428"/>
      <c r="CD4" s="607" t="s">
        <v>92</v>
      </c>
      <c r="CE4" s="608"/>
      <c r="CF4" s="608"/>
      <c r="CG4" s="608"/>
      <c r="CH4" s="608"/>
      <c r="CI4" s="608"/>
      <c r="CJ4" s="608"/>
      <c r="CK4" s="608"/>
      <c r="CL4" s="608"/>
      <c r="CM4" s="608"/>
      <c r="CN4" s="608"/>
      <c r="CO4" s="608"/>
      <c r="CP4" s="608"/>
      <c r="CQ4" s="608"/>
      <c r="CR4" s="608"/>
      <c r="CS4" s="609"/>
      <c r="CT4" s="610">
        <v>3.9</v>
      </c>
      <c r="CU4" s="611"/>
      <c r="CV4" s="611"/>
      <c r="CW4" s="611"/>
      <c r="CX4" s="611"/>
      <c r="CY4" s="611"/>
      <c r="CZ4" s="611"/>
      <c r="DA4" s="612"/>
      <c r="DB4" s="610">
        <v>4.9000000000000004</v>
      </c>
      <c r="DC4" s="611"/>
      <c r="DD4" s="611"/>
      <c r="DE4" s="611"/>
      <c r="DF4" s="611"/>
      <c r="DG4" s="611"/>
      <c r="DH4" s="611"/>
      <c r="DI4" s="612"/>
      <c r="DJ4" s="184"/>
      <c r="DK4" s="184"/>
      <c r="DL4" s="184"/>
      <c r="DM4" s="184"/>
      <c r="DN4" s="184"/>
      <c r="DO4" s="184"/>
    </row>
    <row r="5" spans="1:119" ht="18.75" customHeight="1" x14ac:dyDescent="0.15">
      <c r="A5" s="185"/>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93</v>
      </c>
      <c r="AN5" s="405"/>
      <c r="AO5" s="405"/>
      <c r="AP5" s="405"/>
      <c r="AQ5" s="405"/>
      <c r="AR5" s="405"/>
      <c r="AS5" s="405"/>
      <c r="AT5" s="406"/>
      <c r="AU5" s="488" t="s">
        <v>94</v>
      </c>
      <c r="AV5" s="489"/>
      <c r="AW5" s="489"/>
      <c r="AX5" s="489"/>
      <c r="AY5" s="411" t="s">
        <v>95</v>
      </c>
      <c r="AZ5" s="412"/>
      <c r="BA5" s="412"/>
      <c r="BB5" s="412"/>
      <c r="BC5" s="412"/>
      <c r="BD5" s="412"/>
      <c r="BE5" s="412"/>
      <c r="BF5" s="412"/>
      <c r="BG5" s="412"/>
      <c r="BH5" s="412"/>
      <c r="BI5" s="412"/>
      <c r="BJ5" s="412"/>
      <c r="BK5" s="412"/>
      <c r="BL5" s="412"/>
      <c r="BM5" s="413"/>
      <c r="BN5" s="431">
        <v>12390897</v>
      </c>
      <c r="BO5" s="432"/>
      <c r="BP5" s="432"/>
      <c r="BQ5" s="432"/>
      <c r="BR5" s="432"/>
      <c r="BS5" s="432"/>
      <c r="BT5" s="432"/>
      <c r="BU5" s="433"/>
      <c r="BV5" s="431">
        <v>11939575</v>
      </c>
      <c r="BW5" s="432"/>
      <c r="BX5" s="432"/>
      <c r="BY5" s="432"/>
      <c r="BZ5" s="432"/>
      <c r="CA5" s="432"/>
      <c r="CB5" s="432"/>
      <c r="CC5" s="433"/>
      <c r="CD5" s="440" t="s">
        <v>96</v>
      </c>
      <c r="CE5" s="441"/>
      <c r="CF5" s="441"/>
      <c r="CG5" s="441"/>
      <c r="CH5" s="441"/>
      <c r="CI5" s="441"/>
      <c r="CJ5" s="441"/>
      <c r="CK5" s="441"/>
      <c r="CL5" s="441"/>
      <c r="CM5" s="441"/>
      <c r="CN5" s="441"/>
      <c r="CO5" s="441"/>
      <c r="CP5" s="441"/>
      <c r="CQ5" s="441"/>
      <c r="CR5" s="441"/>
      <c r="CS5" s="442"/>
      <c r="CT5" s="401">
        <v>87</v>
      </c>
      <c r="CU5" s="402"/>
      <c r="CV5" s="402"/>
      <c r="CW5" s="402"/>
      <c r="CX5" s="402"/>
      <c r="CY5" s="402"/>
      <c r="CZ5" s="402"/>
      <c r="DA5" s="403"/>
      <c r="DB5" s="401">
        <v>87</v>
      </c>
      <c r="DC5" s="402"/>
      <c r="DD5" s="402"/>
      <c r="DE5" s="402"/>
      <c r="DF5" s="402"/>
      <c r="DG5" s="402"/>
      <c r="DH5" s="402"/>
      <c r="DI5" s="403"/>
      <c r="DJ5" s="184"/>
      <c r="DK5" s="184"/>
      <c r="DL5" s="184"/>
      <c r="DM5" s="184"/>
      <c r="DN5" s="184"/>
      <c r="DO5" s="184"/>
    </row>
    <row r="6" spans="1:119" ht="18.75" customHeight="1" x14ac:dyDescent="0.15">
      <c r="A6" s="185"/>
      <c r="B6" s="587" t="s">
        <v>97</v>
      </c>
      <c r="C6" s="445"/>
      <c r="D6" s="445"/>
      <c r="E6" s="588"/>
      <c r="F6" s="588"/>
      <c r="G6" s="588"/>
      <c r="H6" s="588"/>
      <c r="I6" s="588"/>
      <c r="J6" s="588"/>
      <c r="K6" s="588"/>
      <c r="L6" s="588" t="s">
        <v>98</v>
      </c>
      <c r="M6" s="588"/>
      <c r="N6" s="588"/>
      <c r="O6" s="588"/>
      <c r="P6" s="588"/>
      <c r="Q6" s="588"/>
      <c r="R6" s="469"/>
      <c r="S6" s="469"/>
      <c r="T6" s="469"/>
      <c r="U6" s="469"/>
      <c r="V6" s="594"/>
      <c r="W6" s="522" t="s">
        <v>99</v>
      </c>
      <c r="X6" s="444"/>
      <c r="Y6" s="444"/>
      <c r="Z6" s="444"/>
      <c r="AA6" s="444"/>
      <c r="AB6" s="445"/>
      <c r="AC6" s="599" t="s">
        <v>100</v>
      </c>
      <c r="AD6" s="600"/>
      <c r="AE6" s="600"/>
      <c r="AF6" s="600"/>
      <c r="AG6" s="600"/>
      <c r="AH6" s="600"/>
      <c r="AI6" s="600"/>
      <c r="AJ6" s="600"/>
      <c r="AK6" s="600"/>
      <c r="AL6" s="601"/>
      <c r="AM6" s="500" t="s">
        <v>101</v>
      </c>
      <c r="AN6" s="405"/>
      <c r="AO6" s="405"/>
      <c r="AP6" s="405"/>
      <c r="AQ6" s="405"/>
      <c r="AR6" s="405"/>
      <c r="AS6" s="405"/>
      <c r="AT6" s="406"/>
      <c r="AU6" s="488" t="s">
        <v>102</v>
      </c>
      <c r="AV6" s="489"/>
      <c r="AW6" s="489"/>
      <c r="AX6" s="489"/>
      <c r="AY6" s="411" t="s">
        <v>103</v>
      </c>
      <c r="AZ6" s="412"/>
      <c r="BA6" s="412"/>
      <c r="BB6" s="412"/>
      <c r="BC6" s="412"/>
      <c r="BD6" s="412"/>
      <c r="BE6" s="412"/>
      <c r="BF6" s="412"/>
      <c r="BG6" s="412"/>
      <c r="BH6" s="412"/>
      <c r="BI6" s="412"/>
      <c r="BJ6" s="412"/>
      <c r="BK6" s="412"/>
      <c r="BL6" s="412"/>
      <c r="BM6" s="413"/>
      <c r="BN6" s="431">
        <v>536868</v>
      </c>
      <c r="BO6" s="432"/>
      <c r="BP6" s="432"/>
      <c r="BQ6" s="432"/>
      <c r="BR6" s="432"/>
      <c r="BS6" s="432"/>
      <c r="BT6" s="432"/>
      <c r="BU6" s="433"/>
      <c r="BV6" s="431">
        <v>666965</v>
      </c>
      <c r="BW6" s="432"/>
      <c r="BX6" s="432"/>
      <c r="BY6" s="432"/>
      <c r="BZ6" s="432"/>
      <c r="CA6" s="432"/>
      <c r="CB6" s="432"/>
      <c r="CC6" s="433"/>
      <c r="CD6" s="440" t="s">
        <v>104</v>
      </c>
      <c r="CE6" s="441"/>
      <c r="CF6" s="441"/>
      <c r="CG6" s="441"/>
      <c r="CH6" s="441"/>
      <c r="CI6" s="441"/>
      <c r="CJ6" s="441"/>
      <c r="CK6" s="441"/>
      <c r="CL6" s="441"/>
      <c r="CM6" s="441"/>
      <c r="CN6" s="441"/>
      <c r="CO6" s="441"/>
      <c r="CP6" s="441"/>
      <c r="CQ6" s="441"/>
      <c r="CR6" s="441"/>
      <c r="CS6" s="442"/>
      <c r="CT6" s="584">
        <v>90.6</v>
      </c>
      <c r="CU6" s="585"/>
      <c r="CV6" s="585"/>
      <c r="CW6" s="585"/>
      <c r="CX6" s="585"/>
      <c r="CY6" s="585"/>
      <c r="CZ6" s="585"/>
      <c r="DA6" s="586"/>
      <c r="DB6" s="584">
        <v>91.7</v>
      </c>
      <c r="DC6" s="585"/>
      <c r="DD6" s="585"/>
      <c r="DE6" s="585"/>
      <c r="DF6" s="585"/>
      <c r="DG6" s="585"/>
      <c r="DH6" s="585"/>
      <c r="DI6" s="586"/>
      <c r="DJ6" s="184"/>
      <c r="DK6" s="184"/>
      <c r="DL6" s="184"/>
      <c r="DM6" s="184"/>
      <c r="DN6" s="184"/>
      <c r="DO6" s="184"/>
    </row>
    <row r="7" spans="1:119" ht="18.75" customHeight="1" x14ac:dyDescent="0.15">
      <c r="A7" s="185"/>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105</v>
      </c>
      <c r="AN7" s="405"/>
      <c r="AO7" s="405"/>
      <c r="AP7" s="405"/>
      <c r="AQ7" s="405"/>
      <c r="AR7" s="405"/>
      <c r="AS7" s="405"/>
      <c r="AT7" s="406"/>
      <c r="AU7" s="488" t="s">
        <v>106</v>
      </c>
      <c r="AV7" s="489"/>
      <c r="AW7" s="489"/>
      <c r="AX7" s="489"/>
      <c r="AY7" s="411" t="s">
        <v>107</v>
      </c>
      <c r="AZ7" s="412"/>
      <c r="BA7" s="412"/>
      <c r="BB7" s="412"/>
      <c r="BC7" s="412"/>
      <c r="BD7" s="412"/>
      <c r="BE7" s="412"/>
      <c r="BF7" s="412"/>
      <c r="BG7" s="412"/>
      <c r="BH7" s="412"/>
      <c r="BI7" s="412"/>
      <c r="BJ7" s="412"/>
      <c r="BK7" s="412"/>
      <c r="BL7" s="412"/>
      <c r="BM7" s="413"/>
      <c r="BN7" s="431">
        <v>255147</v>
      </c>
      <c r="BO7" s="432"/>
      <c r="BP7" s="432"/>
      <c r="BQ7" s="432"/>
      <c r="BR7" s="432"/>
      <c r="BS7" s="432"/>
      <c r="BT7" s="432"/>
      <c r="BU7" s="433"/>
      <c r="BV7" s="431">
        <v>306632</v>
      </c>
      <c r="BW7" s="432"/>
      <c r="BX7" s="432"/>
      <c r="BY7" s="432"/>
      <c r="BZ7" s="432"/>
      <c r="CA7" s="432"/>
      <c r="CB7" s="432"/>
      <c r="CC7" s="433"/>
      <c r="CD7" s="440" t="s">
        <v>108</v>
      </c>
      <c r="CE7" s="441"/>
      <c r="CF7" s="441"/>
      <c r="CG7" s="441"/>
      <c r="CH7" s="441"/>
      <c r="CI7" s="441"/>
      <c r="CJ7" s="441"/>
      <c r="CK7" s="441"/>
      <c r="CL7" s="441"/>
      <c r="CM7" s="441"/>
      <c r="CN7" s="441"/>
      <c r="CO7" s="441"/>
      <c r="CP7" s="441"/>
      <c r="CQ7" s="441"/>
      <c r="CR7" s="441"/>
      <c r="CS7" s="442"/>
      <c r="CT7" s="431">
        <v>7314089</v>
      </c>
      <c r="CU7" s="432"/>
      <c r="CV7" s="432"/>
      <c r="CW7" s="432"/>
      <c r="CX7" s="432"/>
      <c r="CY7" s="432"/>
      <c r="CZ7" s="432"/>
      <c r="DA7" s="433"/>
      <c r="DB7" s="431">
        <v>7396748</v>
      </c>
      <c r="DC7" s="432"/>
      <c r="DD7" s="432"/>
      <c r="DE7" s="432"/>
      <c r="DF7" s="432"/>
      <c r="DG7" s="432"/>
      <c r="DH7" s="432"/>
      <c r="DI7" s="433"/>
      <c r="DJ7" s="184"/>
      <c r="DK7" s="184"/>
      <c r="DL7" s="184"/>
      <c r="DM7" s="184"/>
      <c r="DN7" s="184"/>
      <c r="DO7" s="184"/>
    </row>
    <row r="8" spans="1:119" ht="18.75" customHeight="1" thickBot="1" x14ac:dyDescent="0.2">
      <c r="A8" s="185"/>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109</v>
      </c>
      <c r="AN8" s="405"/>
      <c r="AO8" s="405"/>
      <c r="AP8" s="405"/>
      <c r="AQ8" s="405"/>
      <c r="AR8" s="405"/>
      <c r="AS8" s="405"/>
      <c r="AT8" s="406"/>
      <c r="AU8" s="488" t="s">
        <v>110</v>
      </c>
      <c r="AV8" s="489"/>
      <c r="AW8" s="489"/>
      <c r="AX8" s="489"/>
      <c r="AY8" s="411" t="s">
        <v>111</v>
      </c>
      <c r="AZ8" s="412"/>
      <c r="BA8" s="412"/>
      <c r="BB8" s="412"/>
      <c r="BC8" s="412"/>
      <c r="BD8" s="412"/>
      <c r="BE8" s="412"/>
      <c r="BF8" s="412"/>
      <c r="BG8" s="412"/>
      <c r="BH8" s="412"/>
      <c r="BI8" s="412"/>
      <c r="BJ8" s="412"/>
      <c r="BK8" s="412"/>
      <c r="BL8" s="412"/>
      <c r="BM8" s="413"/>
      <c r="BN8" s="431">
        <v>281721</v>
      </c>
      <c r="BO8" s="432"/>
      <c r="BP8" s="432"/>
      <c r="BQ8" s="432"/>
      <c r="BR8" s="432"/>
      <c r="BS8" s="432"/>
      <c r="BT8" s="432"/>
      <c r="BU8" s="433"/>
      <c r="BV8" s="431">
        <v>360333</v>
      </c>
      <c r="BW8" s="432"/>
      <c r="BX8" s="432"/>
      <c r="BY8" s="432"/>
      <c r="BZ8" s="432"/>
      <c r="CA8" s="432"/>
      <c r="CB8" s="432"/>
      <c r="CC8" s="433"/>
      <c r="CD8" s="440" t="s">
        <v>112</v>
      </c>
      <c r="CE8" s="441"/>
      <c r="CF8" s="441"/>
      <c r="CG8" s="441"/>
      <c r="CH8" s="441"/>
      <c r="CI8" s="441"/>
      <c r="CJ8" s="441"/>
      <c r="CK8" s="441"/>
      <c r="CL8" s="441"/>
      <c r="CM8" s="441"/>
      <c r="CN8" s="441"/>
      <c r="CO8" s="441"/>
      <c r="CP8" s="441"/>
      <c r="CQ8" s="441"/>
      <c r="CR8" s="441"/>
      <c r="CS8" s="442"/>
      <c r="CT8" s="544">
        <v>0.48</v>
      </c>
      <c r="CU8" s="545"/>
      <c r="CV8" s="545"/>
      <c r="CW8" s="545"/>
      <c r="CX8" s="545"/>
      <c r="CY8" s="545"/>
      <c r="CZ8" s="545"/>
      <c r="DA8" s="546"/>
      <c r="DB8" s="544">
        <v>0.47</v>
      </c>
      <c r="DC8" s="545"/>
      <c r="DD8" s="545"/>
      <c r="DE8" s="545"/>
      <c r="DF8" s="545"/>
      <c r="DG8" s="545"/>
      <c r="DH8" s="545"/>
      <c r="DI8" s="546"/>
      <c r="DJ8" s="184"/>
      <c r="DK8" s="184"/>
      <c r="DL8" s="184"/>
      <c r="DM8" s="184"/>
      <c r="DN8" s="184"/>
      <c r="DO8" s="184"/>
    </row>
    <row r="9" spans="1:119" ht="18.75" customHeight="1" thickBot="1" x14ac:dyDescent="0.2">
      <c r="A9" s="185"/>
      <c r="B9" s="573" t="s">
        <v>113</v>
      </c>
      <c r="C9" s="574"/>
      <c r="D9" s="574"/>
      <c r="E9" s="574"/>
      <c r="F9" s="574"/>
      <c r="G9" s="574"/>
      <c r="H9" s="574"/>
      <c r="I9" s="574"/>
      <c r="J9" s="574"/>
      <c r="K9" s="494"/>
      <c r="L9" s="575" t="s">
        <v>114</v>
      </c>
      <c r="M9" s="576"/>
      <c r="N9" s="576"/>
      <c r="O9" s="576"/>
      <c r="P9" s="576"/>
      <c r="Q9" s="577"/>
      <c r="R9" s="578">
        <v>26317</v>
      </c>
      <c r="S9" s="579"/>
      <c r="T9" s="579"/>
      <c r="U9" s="579"/>
      <c r="V9" s="580"/>
      <c r="W9" s="510" t="s">
        <v>115</v>
      </c>
      <c r="X9" s="511"/>
      <c r="Y9" s="511"/>
      <c r="Z9" s="511"/>
      <c r="AA9" s="511"/>
      <c r="AB9" s="511"/>
      <c r="AC9" s="511"/>
      <c r="AD9" s="511"/>
      <c r="AE9" s="511"/>
      <c r="AF9" s="511"/>
      <c r="AG9" s="511"/>
      <c r="AH9" s="511"/>
      <c r="AI9" s="511"/>
      <c r="AJ9" s="511"/>
      <c r="AK9" s="511"/>
      <c r="AL9" s="581"/>
      <c r="AM9" s="500" t="s">
        <v>116</v>
      </c>
      <c r="AN9" s="405"/>
      <c r="AO9" s="405"/>
      <c r="AP9" s="405"/>
      <c r="AQ9" s="405"/>
      <c r="AR9" s="405"/>
      <c r="AS9" s="405"/>
      <c r="AT9" s="406"/>
      <c r="AU9" s="488" t="s">
        <v>117</v>
      </c>
      <c r="AV9" s="489"/>
      <c r="AW9" s="489"/>
      <c r="AX9" s="489"/>
      <c r="AY9" s="411" t="s">
        <v>118</v>
      </c>
      <c r="AZ9" s="412"/>
      <c r="BA9" s="412"/>
      <c r="BB9" s="412"/>
      <c r="BC9" s="412"/>
      <c r="BD9" s="412"/>
      <c r="BE9" s="412"/>
      <c r="BF9" s="412"/>
      <c r="BG9" s="412"/>
      <c r="BH9" s="412"/>
      <c r="BI9" s="412"/>
      <c r="BJ9" s="412"/>
      <c r="BK9" s="412"/>
      <c r="BL9" s="412"/>
      <c r="BM9" s="413"/>
      <c r="BN9" s="431">
        <v>-78612</v>
      </c>
      <c r="BO9" s="432"/>
      <c r="BP9" s="432"/>
      <c r="BQ9" s="432"/>
      <c r="BR9" s="432"/>
      <c r="BS9" s="432"/>
      <c r="BT9" s="432"/>
      <c r="BU9" s="433"/>
      <c r="BV9" s="431">
        <v>-35316</v>
      </c>
      <c r="BW9" s="432"/>
      <c r="BX9" s="432"/>
      <c r="BY9" s="432"/>
      <c r="BZ9" s="432"/>
      <c r="CA9" s="432"/>
      <c r="CB9" s="432"/>
      <c r="CC9" s="433"/>
      <c r="CD9" s="440" t="s">
        <v>119</v>
      </c>
      <c r="CE9" s="441"/>
      <c r="CF9" s="441"/>
      <c r="CG9" s="441"/>
      <c r="CH9" s="441"/>
      <c r="CI9" s="441"/>
      <c r="CJ9" s="441"/>
      <c r="CK9" s="441"/>
      <c r="CL9" s="441"/>
      <c r="CM9" s="441"/>
      <c r="CN9" s="441"/>
      <c r="CO9" s="441"/>
      <c r="CP9" s="441"/>
      <c r="CQ9" s="441"/>
      <c r="CR9" s="441"/>
      <c r="CS9" s="442"/>
      <c r="CT9" s="401">
        <v>18.2</v>
      </c>
      <c r="CU9" s="402"/>
      <c r="CV9" s="402"/>
      <c r="CW9" s="402"/>
      <c r="CX9" s="402"/>
      <c r="CY9" s="402"/>
      <c r="CZ9" s="402"/>
      <c r="DA9" s="403"/>
      <c r="DB9" s="401">
        <v>19.100000000000001</v>
      </c>
      <c r="DC9" s="402"/>
      <c r="DD9" s="402"/>
      <c r="DE9" s="402"/>
      <c r="DF9" s="402"/>
      <c r="DG9" s="402"/>
      <c r="DH9" s="402"/>
      <c r="DI9" s="403"/>
      <c r="DJ9" s="184"/>
      <c r="DK9" s="184"/>
      <c r="DL9" s="184"/>
      <c r="DM9" s="184"/>
      <c r="DN9" s="184"/>
      <c r="DO9" s="184"/>
    </row>
    <row r="10" spans="1:119" ht="18.75" customHeight="1" thickBot="1" x14ac:dyDescent="0.2">
      <c r="A10" s="185"/>
      <c r="B10" s="573"/>
      <c r="C10" s="574"/>
      <c r="D10" s="574"/>
      <c r="E10" s="574"/>
      <c r="F10" s="574"/>
      <c r="G10" s="574"/>
      <c r="H10" s="574"/>
      <c r="I10" s="574"/>
      <c r="J10" s="574"/>
      <c r="K10" s="494"/>
      <c r="L10" s="404" t="s">
        <v>120</v>
      </c>
      <c r="M10" s="405"/>
      <c r="N10" s="405"/>
      <c r="O10" s="405"/>
      <c r="P10" s="405"/>
      <c r="Q10" s="406"/>
      <c r="R10" s="407">
        <v>27466</v>
      </c>
      <c r="S10" s="408"/>
      <c r="T10" s="408"/>
      <c r="U10" s="408"/>
      <c r="V10" s="410"/>
      <c r="W10" s="582"/>
      <c r="X10" s="393"/>
      <c r="Y10" s="393"/>
      <c r="Z10" s="393"/>
      <c r="AA10" s="393"/>
      <c r="AB10" s="393"/>
      <c r="AC10" s="393"/>
      <c r="AD10" s="393"/>
      <c r="AE10" s="393"/>
      <c r="AF10" s="393"/>
      <c r="AG10" s="393"/>
      <c r="AH10" s="393"/>
      <c r="AI10" s="393"/>
      <c r="AJ10" s="393"/>
      <c r="AK10" s="393"/>
      <c r="AL10" s="583"/>
      <c r="AM10" s="500" t="s">
        <v>121</v>
      </c>
      <c r="AN10" s="405"/>
      <c r="AO10" s="405"/>
      <c r="AP10" s="405"/>
      <c r="AQ10" s="405"/>
      <c r="AR10" s="405"/>
      <c r="AS10" s="405"/>
      <c r="AT10" s="406"/>
      <c r="AU10" s="488" t="s">
        <v>122</v>
      </c>
      <c r="AV10" s="489"/>
      <c r="AW10" s="489"/>
      <c r="AX10" s="489"/>
      <c r="AY10" s="411" t="s">
        <v>123</v>
      </c>
      <c r="AZ10" s="412"/>
      <c r="BA10" s="412"/>
      <c r="BB10" s="412"/>
      <c r="BC10" s="412"/>
      <c r="BD10" s="412"/>
      <c r="BE10" s="412"/>
      <c r="BF10" s="412"/>
      <c r="BG10" s="412"/>
      <c r="BH10" s="412"/>
      <c r="BI10" s="412"/>
      <c r="BJ10" s="412"/>
      <c r="BK10" s="412"/>
      <c r="BL10" s="412"/>
      <c r="BM10" s="413"/>
      <c r="BN10" s="431">
        <v>83</v>
      </c>
      <c r="BO10" s="432"/>
      <c r="BP10" s="432"/>
      <c r="BQ10" s="432"/>
      <c r="BR10" s="432"/>
      <c r="BS10" s="432"/>
      <c r="BT10" s="432"/>
      <c r="BU10" s="433"/>
      <c r="BV10" s="431">
        <v>160</v>
      </c>
      <c r="BW10" s="432"/>
      <c r="BX10" s="432"/>
      <c r="BY10" s="432"/>
      <c r="BZ10" s="432"/>
      <c r="CA10" s="432"/>
      <c r="CB10" s="432"/>
      <c r="CC10" s="433"/>
      <c r="CD10" s="189" t="s">
        <v>124</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3"/>
      <c r="C11" s="574"/>
      <c r="D11" s="574"/>
      <c r="E11" s="574"/>
      <c r="F11" s="574"/>
      <c r="G11" s="574"/>
      <c r="H11" s="574"/>
      <c r="I11" s="574"/>
      <c r="J11" s="574"/>
      <c r="K11" s="494"/>
      <c r="L11" s="477" t="s">
        <v>125</v>
      </c>
      <c r="M11" s="478"/>
      <c r="N11" s="478"/>
      <c r="O11" s="478"/>
      <c r="P11" s="478"/>
      <c r="Q11" s="479"/>
      <c r="R11" s="570" t="s">
        <v>126</v>
      </c>
      <c r="S11" s="571"/>
      <c r="T11" s="571"/>
      <c r="U11" s="571"/>
      <c r="V11" s="572"/>
      <c r="W11" s="582"/>
      <c r="X11" s="393"/>
      <c r="Y11" s="393"/>
      <c r="Z11" s="393"/>
      <c r="AA11" s="393"/>
      <c r="AB11" s="393"/>
      <c r="AC11" s="393"/>
      <c r="AD11" s="393"/>
      <c r="AE11" s="393"/>
      <c r="AF11" s="393"/>
      <c r="AG11" s="393"/>
      <c r="AH11" s="393"/>
      <c r="AI11" s="393"/>
      <c r="AJ11" s="393"/>
      <c r="AK11" s="393"/>
      <c r="AL11" s="583"/>
      <c r="AM11" s="500" t="s">
        <v>127</v>
      </c>
      <c r="AN11" s="405"/>
      <c r="AO11" s="405"/>
      <c r="AP11" s="405"/>
      <c r="AQ11" s="405"/>
      <c r="AR11" s="405"/>
      <c r="AS11" s="405"/>
      <c r="AT11" s="406"/>
      <c r="AU11" s="488" t="s">
        <v>128</v>
      </c>
      <c r="AV11" s="489"/>
      <c r="AW11" s="489"/>
      <c r="AX11" s="489"/>
      <c r="AY11" s="411" t="s">
        <v>129</v>
      </c>
      <c r="AZ11" s="412"/>
      <c r="BA11" s="412"/>
      <c r="BB11" s="412"/>
      <c r="BC11" s="412"/>
      <c r="BD11" s="412"/>
      <c r="BE11" s="412"/>
      <c r="BF11" s="412"/>
      <c r="BG11" s="412"/>
      <c r="BH11" s="412"/>
      <c r="BI11" s="412"/>
      <c r="BJ11" s="412"/>
      <c r="BK11" s="412"/>
      <c r="BL11" s="412"/>
      <c r="BM11" s="413"/>
      <c r="BN11" s="431">
        <v>360909</v>
      </c>
      <c r="BO11" s="432"/>
      <c r="BP11" s="432"/>
      <c r="BQ11" s="432"/>
      <c r="BR11" s="432"/>
      <c r="BS11" s="432"/>
      <c r="BT11" s="432"/>
      <c r="BU11" s="433"/>
      <c r="BV11" s="431">
        <v>362523</v>
      </c>
      <c r="BW11" s="432"/>
      <c r="BX11" s="432"/>
      <c r="BY11" s="432"/>
      <c r="BZ11" s="432"/>
      <c r="CA11" s="432"/>
      <c r="CB11" s="432"/>
      <c r="CC11" s="433"/>
      <c r="CD11" s="440" t="s">
        <v>130</v>
      </c>
      <c r="CE11" s="441"/>
      <c r="CF11" s="441"/>
      <c r="CG11" s="441"/>
      <c r="CH11" s="441"/>
      <c r="CI11" s="441"/>
      <c r="CJ11" s="441"/>
      <c r="CK11" s="441"/>
      <c r="CL11" s="441"/>
      <c r="CM11" s="441"/>
      <c r="CN11" s="441"/>
      <c r="CO11" s="441"/>
      <c r="CP11" s="441"/>
      <c r="CQ11" s="441"/>
      <c r="CR11" s="441"/>
      <c r="CS11" s="442"/>
      <c r="CT11" s="544" t="s">
        <v>131</v>
      </c>
      <c r="CU11" s="545"/>
      <c r="CV11" s="545"/>
      <c r="CW11" s="545"/>
      <c r="CX11" s="545"/>
      <c r="CY11" s="545"/>
      <c r="CZ11" s="545"/>
      <c r="DA11" s="546"/>
      <c r="DB11" s="544" t="s">
        <v>132</v>
      </c>
      <c r="DC11" s="545"/>
      <c r="DD11" s="545"/>
      <c r="DE11" s="545"/>
      <c r="DF11" s="545"/>
      <c r="DG11" s="545"/>
      <c r="DH11" s="545"/>
      <c r="DI11" s="546"/>
      <c r="DJ11" s="184"/>
      <c r="DK11" s="184"/>
      <c r="DL11" s="184"/>
      <c r="DM11" s="184"/>
      <c r="DN11" s="184"/>
      <c r="DO11" s="184"/>
    </row>
    <row r="12" spans="1:119" ht="18.75" customHeight="1" x14ac:dyDescent="0.15">
      <c r="A12" s="185"/>
      <c r="B12" s="547" t="s">
        <v>133</v>
      </c>
      <c r="C12" s="548"/>
      <c r="D12" s="548"/>
      <c r="E12" s="548"/>
      <c r="F12" s="548"/>
      <c r="G12" s="548"/>
      <c r="H12" s="548"/>
      <c r="I12" s="548"/>
      <c r="J12" s="548"/>
      <c r="K12" s="549"/>
      <c r="L12" s="556" t="s">
        <v>134</v>
      </c>
      <c r="M12" s="557"/>
      <c r="N12" s="557"/>
      <c r="O12" s="557"/>
      <c r="P12" s="557"/>
      <c r="Q12" s="558"/>
      <c r="R12" s="559">
        <v>25764</v>
      </c>
      <c r="S12" s="560"/>
      <c r="T12" s="560"/>
      <c r="U12" s="560"/>
      <c r="V12" s="561"/>
      <c r="W12" s="562" t="s">
        <v>1</v>
      </c>
      <c r="X12" s="489"/>
      <c r="Y12" s="489"/>
      <c r="Z12" s="489"/>
      <c r="AA12" s="489"/>
      <c r="AB12" s="563"/>
      <c r="AC12" s="564" t="s">
        <v>135</v>
      </c>
      <c r="AD12" s="565"/>
      <c r="AE12" s="565"/>
      <c r="AF12" s="565"/>
      <c r="AG12" s="566"/>
      <c r="AH12" s="564" t="s">
        <v>136</v>
      </c>
      <c r="AI12" s="565"/>
      <c r="AJ12" s="565"/>
      <c r="AK12" s="565"/>
      <c r="AL12" s="567"/>
      <c r="AM12" s="500" t="s">
        <v>137</v>
      </c>
      <c r="AN12" s="405"/>
      <c r="AO12" s="405"/>
      <c r="AP12" s="405"/>
      <c r="AQ12" s="405"/>
      <c r="AR12" s="405"/>
      <c r="AS12" s="405"/>
      <c r="AT12" s="406"/>
      <c r="AU12" s="488" t="s">
        <v>102</v>
      </c>
      <c r="AV12" s="489"/>
      <c r="AW12" s="489"/>
      <c r="AX12" s="489"/>
      <c r="AY12" s="411" t="s">
        <v>138</v>
      </c>
      <c r="AZ12" s="412"/>
      <c r="BA12" s="412"/>
      <c r="BB12" s="412"/>
      <c r="BC12" s="412"/>
      <c r="BD12" s="412"/>
      <c r="BE12" s="412"/>
      <c r="BF12" s="412"/>
      <c r="BG12" s="412"/>
      <c r="BH12" s="412"/>
      <c r="BI12" s="412"/>
      <c r="BJ12" s="412"/>
      <c r="BK12" s="412"/>
      <c r="BL12" s="412"/>
      <c r="BM12" s="413"/>
      <c r="BN12" s="431">
        <v>0</v>
      </c>
      <c r="BO12" s="432"/>
      <c r="BP12" s="432"/>
      <c r="BQ12" s="432"/>
      <c r="BR12" s="432"/>
      <c r="BS12" s="432"/>
      <c r="BT12" s="432"/>
      <c r="BU12" s="433"/>
      <c r="BV12" s="431">
        <v>0</v>
      </c>
      <c r="BW12" s="432"/>
      <c r="BX12" s="432"/>
      <c r="BY12" s="432"/>
      <c r="BZ12" s="432"/>
      <c r="CA12" s="432"/>
      <c r="CB12" s="432"/>
      <c r="CC12" s="433"/>
      <c r="CD12" s="440" t="s">
        <v>139</v>
      </c>
      <c r="CE12" s="441"/>
      <c r="CF12" s="441"/>
      <c r="CG12" s="441"/>
      <c r="CH12" s="441"/>
      <c r="CI12" s="441"/>
      <c r="CJ12" s="441"/>
      <c r="CK12" s="441"/>
      <c r="CL12" s="441"/>
      <c r="CM12" s="441"/>
      <c r="CN12" s="441"/>
      <c r="CO12" s="441"/>
      <c r="CP12" s="441"/>
      <c r="CQ12" s="441"/>
      <c r="CR12" s="441"/>
      <c r="CS12" s="442"/>
      <c r="CT12" s="544" t="s">
        <v>131</v>
      </c>
      <c r="CU12" s="545"/>
      <c r="CV12" s="545"/>
      <c r="CW12" s="545"/>
      <c r="CX12" s="545"/>
      <c r="CY12" s="545"/>
      <c r="CZ12" s="545"/>
      <c r="DA12" s="546"/>
      <c r="DB12" s="544" t="s">
        <v>140</v>
      </c>
      <c r="DC12" s="545"/>
      <c r="DD12" s="545"/>
      <c r="DE12" s="545"/>
      <c r="DF12" s="545"/>
      <c r="DG12" s="545"/>
      <c r="DH12" s="545"/>
      <c r="DI12" s="546"/>
      <c r="DJ12" s="184"/>
      <c r="DK12" s="184"/>
      <c r="DL12" s="184"/>
      <c r="DM12" s="184"/>
      <c r="DN12" s="184"/>
      <c r="DO12" s="184"/>
    </row>
    <row r="13" spans="1:119" ht="18.75" customHeight="1" x14ac:dyDescent="0.15">
      <c r="A13" s="185"/>
      <c r="B13" s="550"/>
      <c r="C13" s="551"/>
      <c r="D13" s="551"/>
      <c r="E13" s="551"/>
      <c r="F13" s="551"/>
      <c r="G13" s="551"/>
      <c r="H13" s="551"/>
      <c r="I13" s="551"/>
      <c r="J13" s="551"/>
      <c r="K13" s="552"/>
      <c r="L13" s="195"/>
      <c r="M13" s="531" t="s">
        <v>141</v>
      </c>
      <c r="N13" s="532"/>
      <c r="O13" s="532"/>
      <c r="P13" s="532"/>
      <c r="Q13" s="533"/>
      <c r="R13" s="534">
        <v>25509</v>
      </c>
      <c r="S13" s="535"/>
      <c r="T13" s="535"/>
      <c r="U13" s="535"/>
      <c r="V13" s="536"/>
      <c r="W13" s="522" t="s">
        <v>142</v>
      </c>
      <c r="X13" s="444"/>
      <c r="Y13" s="444"/>
      <c r="Z13" s="444"/>
      <c r="AA13" s="444"/>
      <c r="AB13" s="445"/>
      <c r="AC13" s="407">
        <v>814</v>
      </c>
      <c r="AD13" s="408"/>
      <c r="AE13" s="408"/>
      <c r="AF13" s="408"/>
      <c r="AG13" s="409"/>
      <c r="AH13" s="407">
        <v>917</v>
      </c>
      <c r="AI13" s="408"/>
      <c r="AJ13" s="408"/>
      <c r="AK13" s="408"/>
      <c r="AL13" s="410"/>
      <c r="AM13" s="500" t="s">
        <v>143</v>
      </c>
      <c r="AN13" s="405"/>
      <c r="AO13" s="405"/>
      <c r="AP13" s="405"/>
      <c r="AQ13" s="405"/>
      <c r="AR13" s="405"/>
      <c r="AS13" s="405"/>
      <c r="AT13" s="406"/>
      <c r="AU13" s="488" t="s">
        <v>117</v>
      </c>
      <c r="AV13" s="489"/>
      <c r="AW13" s="489"/>
      <c r="AX13" s="489"/>
      <c r="AY13" s="411" t="s">
        <v>144</v>
      </c>
      <c r="AZ13" s="412"/>
      <c r="BA13" s="412"/>
      <c r="BB13" s="412"/>
      <c r="BC13" s="412"/>
      <c r="BD13" s="412"/>
      <c r="BE13" s="412"/>
      <c r="BF13" s="412"/>
      <c r="BG13" s="412"/>
      <c r="BH13" s="412"/>
      <c r="BI13" s="412"/>
      <c r="BJ13" s="412"/>
      <c r="BK13" s="412"/>
      <c r="BL13" s="412"/>
      <c r="BM13" s="413"/>
      <c r="BN13" s="431">
        <v>282380</v>
      </c>
      <c r="BO13" s="432"/>
      <c r="BP13" s="432"/>
      <c r="BQ13" s="432"/>
      <c r="BR13" s="432"/>
      <c r="BS13" s="432"/>
      <c r="BT13" s="432"/>
      <c r="BU13" s="433"/>
      <c r="BV13" s="431">
        <v>327367</v>
      </c>
      <c r="BW13" s="432"/>
      <c r="BX13" s="432"/>
      <c r="BY13" s="432"/>
      <c r="BZ13" s="432"/>
      <c r="CA13" s="432"/>
      <c r="CB13" s="432"/>
      <c r="CC13" s="433"/>
      <c r="CD13" s="440" t="s">
        <v>145</v>
      </c>
      <c r="CE13" s="441"/>
      <c r="CF13" s="441"/>
      <c r="CG13" s="441"/>
      <c r="CH13" s="441"/>
      <c r="CI13" s="441"/>
      <c r="CJ13" s="441"/>
      <c r="CK13" s="441"/>
      <c r="CL13" s="441"/>
      <c r="CM13" s="441"/>
      <c r="CN13" s="441"/>
      <c r="CO13" s="441"/>
      <c r="CP13" s="441"/>
      <c r="CQ13" s="441"/>
      <c r="CR13" s="441"/>
      <c r="CS13" s="442"/>
      <c r="CT13" s="401">
        <v>12.4</v>
      </c>
      <c r="CU13" s="402"/>
      <c r="CV13" s="402"/>
      <c r="CW13" s="402"/>
      <c r="CX13" s="402"/>
      <c r="CY13" s="402"/>
      <c r="CZ13" s="402"/>
      <c r="DA13" s="403"/>
      <c r="DB13" s="401">
        <v>13.7</v>
      </c>
      <c r="DC13" s="402"/>
      <c r="DD13" s="402"/>
      <c r="DE13" s="402"/>
      <c r="DF13" s="402"/>
      <c r="DG13" s="402"/>
      <c r="DH13" s="402"/>
      <c r="DI13" s="403"/>
      <c r="DJ13" s="184"/>
      <c r="DK13" s="184"/>
      <c r="DL13" s="184"/>
      <c r="DM13" s="184"/>
      <c r="DN13" s="184"/>
      <c r="DO13" s="184"/>
    </row>
    <row r="14" spans="1:119" ht="18.75" customHeight="1" thickBot="1" x14ac:dyDescent="0.2">
      <c r="A14" s="185"/>
      <c r="B14" s="550"/>
      <c r="C14" s="551"/>
      <c r="D14" s="551"/>
      <c r="E14" s="551"/>
      <c r="F14" s="551"/>
      <c r="G14" s="551"/>
      <c r="H14" s="551"/>
      <c r="I14" s="551"/>
      <c r="J14" s="551"/>
      <c r="K14" s="552"/>
      <c r="L14" s="524" t="s">
        <v>146</v>
      </c>
      <c r="M14" s="568"/>
      <c r="N14" s="568"/>
      <c r="O14" s="568"/>
      <c r="P14" s="568"/>
      <c r="Q14" s="569"/>
      <c r="R14" s="534">
        <v>26058</v>
      </c>
      <c r="S14" s="535"/>
      <c r="T14" s="535"/>
      <c r="U14" s="535"/>
      <c r="V14" s="536"/>
      <c r="W14" s="537"/>
      <c r="X14" s="447"/>
      <c r="Y14" s="447"/>
      <c r="Z14" s="447"/>
      <c r="AA14" s="447"/>
      <c r="AB14" s="448"/>
      <c r="AC14" s="527">
        <v>6</v>
      </c>
      <c r="AD14" s="528"/>
      <c r="AE14" s="528"/>
      <c r="AF14" s="528"/>
      <c r="AG14" s="529"/>
      <c r="AH14" s="527">
        <v>6.5</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147</v>
      </c>
      <c r="CE14" s="438"/>
      <c r="CF14" s="438"/>
      <c r="CG14" s="438"/>
      <c r="CH14" s="438"/>
      <c r="CI14" s="438"/>
      <c r="CJ14" s="438"/>
      <c r="CK14" s="438"/>
      <c r="CL14" s="438"/>
      <c r="CM14" s="438"/>
      <c r="CN14" s="438"/>
      <c r="CO14" s="438"/>
      <c r="CP14" s="438"/>
      <c r="CQ14" s="438"/>
      <c r="CR14" s="438"/>
      <c r="CS14" s="439"/>
      <c r="CT14" s="538">
        <v>120.5</v>
      </c>
      <c r="CU14" s="539"/>
      <c r="CV14" s="539"/>
      <c r="CW14" s="539"/>
      <c r="CX14" s="539"/>
      <c r="CY14" s="539"/>
      <c r="CZ14" s="539"/>
      <c r="DA14" s="540"/>
      <c r="DB14" s="538">
        <v>124.3</v>
      </c>
      <c r="DC14" s="539"/>
      <c r="DD14" s="539"/>
      <c r="DE14" s="539"/>
      <c r="DF14" s="539"/>
      <c r="DG14" s="539"/>
      <c r="DH14" s="539"/>
      <c r="DI14" s="540"/>
      <c r="DJ14" s="184"/>
      <c r="DK14" s="184"/>
      <c r="DL14" s="184"/>
      <c r="DM14" s="184"/>
      <c r="DN14" s="184"/>
      <c r="DO14" s="184"/>
    </row>
    <row r="15" spans="1:119" ht="18.75" customHeight="1" x14ac:dyDescent="0.15">
      <c r="A15" s="185"/>
      <c r="B15" s="550"/>
      <c r="C15" s="551"/>
      <c r="D15" s="551"/>
      <c r="E15" s="551"/>
      <c r="F15" s="551"/>
      <c r="G15" s="551"/>
      <c r="H15" s="551"/>
      <c r="I15" s="551"/>
      <c r="J15" s="551"/>
      <c r="K15" s="552"/>
      <c r="L15" s="195"/>
      <c r="M15" s="531" t="s">
        <v>148</v>
      </c>
      <c r="N15" s="532"/>
      <c r="O15" s="532"/>
      <c r="P15" s="532"/>
      <c r="Q15" s="533"/>
      <c r="R15" s="534">
        <v>25817</v>
      </c>
      <c r="S15" s="535"/>
      <c r="T15" s="535"/>
      <c r="U15" s="535"/>
      <c r="V15" s="536"/>
      <c r="W15" s="522" t="s">
        <v>149</v>
      </c>
      <c r="X15" s="444"/>
      <c r="Y15" s="444"/>
      <c r="Z15" s="444"/>
      <c r="AA15" s="444"/>
      <c r="AB15" s="445"/>
      <c r="AC15" s="407">
        <v>4432</v>
      </c>
      <c r="AD15" s="408"/>
      <c r="AE15" s="408"/>
      <c r="AF15" s="408"/>
      <c r="AG15" s="409"/>
      <c r="AH15" s="407">
        <v>4496</v>
      </c>
      <c r="AI15" s="408"/>
      <c r="AJ15" s="408"/>
      <c r="AK15" s="408"/>
      <c r="AL15" s="410"/>
      <c r="AM15" s="500"/>
      <c r="AN15" s="405"/>
      <c r="AO15" s="405"/>
      <c r="AP15" s="405"/>
      <c r="AQ15" s="405"/>
      <c r="AR15" s="405"/>
      <c r="AS15" s="405"/>
      <c r="AT15" s="406"/>
      <c r="AU15" s="488"/>
      <c r="AV15" s="489"/>
      <c r="AW15" s="489"/>
      <c r="AX15" s="489"/>
      <c r="AY15" s="423" t="s">
        <v>150</v>
      </c>
      <c r="AZ15" s="424"/>
      <c r="BA15" s="424"/>
      <c r="BB15" s="424"/>
      <c r="BC15" s="424"/>
      <c r="BD15" s="424"/>
      <c r="BE15" s="424"/>
      <c r="BF15" s="424"/>
      <c r="BG15" s="424"/>
      <c r="BH15" s="424"/>
      <c r="BI15" s="424"/>
      <c r="BJ15" s="424"/>
      <c r="BK15" s="424"/>
      <c r="BL15" s="424"/>
      <c r="BM15" s="425"/>
      <c r="BN15" s="426">
        <v>3035266</v>
      </c>
      <c r="BO15" s="427"/>
      <c r="BP15" s="427"/>
      <c r="BQ15" s="427"/>
      <c r="BR15" s="427"/>
      <c r="BS15" s="427"/>
      <c r="BT15" s="427"/>
      <c r="BU15" s="428"/>
      <c r="BV15" s="426">
        <v>2978944</v>
      </c>
      <c r="BW15" s="427"/>
      <c r="BX15" s="427"/>
      <c r="BY15" s="427"/>
      <c r="BZ15" s="427"/>
      <c r="CA15" s="427"/>
      <c r="CB15" s="427"/>
      <c r="CC15" s="428"/>
      <c r="CD15" s="541" t="s">
        <v>151</v>
      </c>
      <c r="CE15" s="542"/>
      <c r="CF15" s="542"/>
      <c r="CG15" s="542"/>
      <c r="CH15" s="542"/>
      <c r="CI15" s="542"/>
      <c r="CJ15" s="542"/>
      <c r="CK15" s="542"/>
      <c r="CL15" s="542"/>
      <c r="CM15" s="542"/>
      <c r="CN15" s="542"/>
      <c r="CO15" s="542"/>
      <c r="CP15" s="542"/>
      <c r="CQ15" s="542"/>
      <c r="CR15" s="542"/>
      <c r="CS15" s="543"/>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50"/>
      <c r="C16" s="551"/>
      <c r="D16" s="551"/>
      <c r="E16" s="551"/>
      <c r="F16" s="551"/>
      <c r="G16" s="551"/>
      <c r="H16" s="551"/>
      <c r="I16" s="551"/>
      <c r="J16" s="551"/>
      <c r="K16" s="552"/>
      <c r="L16" s="524" t="s">
        <v>152</v>
      </c>
      <c r="M16" s="525"/>
      <c r="N16" s="525"/>
      <c r="O16" s="525"/>
      <c r="P16" s="525"/>
      <c r="Q16" s="526"/>
      <c r="R16" s="519" t="s">
        <v>153</v>
      </c>
      <c r="S16" s="520"/>
      <c r="T16" s="520"/>
      <c r="U16" s="520"/>
      <c r="V16" s="521"/>
      <c r="W16" s="537"/>
      <c r="X16" s="447"/>
      <c r="Y16" s="447"/>
      <c r="Z16" s="447"/>
      <c r="AA16" s="447"/>
      <c r="AB16" s="448"/>
      <c r="AC16" s="527">
        <v>32.700000000000003</v>
      </c>
      <c r="AD16" s="528"/>
      <c r="AE16" s="528"/>
      <c r="AF16" s="528"/>
      <c r="AG16" s="529"/>
      <c r="AH16" s="527">
        <v>31.9</v>
      </c>
      <c r="AI16" s="528"/>
      <c r="AJ16" s="528"/>
      <c r="AK16" s="528"/>
      <c r="AL16" s="530"/>
      <c r="AM16" s="500"/>
      <c r="AN16" s="405"/>
      <c r="AO16" s="405"/>
      <c r="AP16" s="405"/>
      <c r="AQ16" s="405"/>
      <c r="AR16" s="405"/>
      <c r="AS16" s="405"/>
      <c r="AT16" s="406"/>
      <c r="AU16" s="488"/>
      <c r="AV16" s="489"/>
      <c r="AW16" s="489"/>
      <c r="AX16" s="489"/>
      <c r="AY16" s="411" t="s">
        <v>154</v>
      </c>
      <c r="AZ16" s="412"/>
      <c r="BA16" s="412"/>
      <c r="BB16" s="412"/>
      <c r="BC16" s="412"/>
      <c r="BD16" s="412"/>
      <c r="BE16" s="412"/>
      <c r="BF16" s="412"/>
      <c r="BG16" s="412"/>
      <c r="BH16" s="412"/>
      <c r="BI16" s="412"/>
      <c r="BJ16" s="412"/>
      <c r="BK16" s="412"/>
      <c r="BL16" s="412"/>
      <c r="BM16" s="413"/>
      <c r="BN16" s="431">
        <v>6225898</v>
      </c>
      <c r="BO16" s="432"/>
      <c r="BP16" s="432"/>
      <c r="BQ16" s="432"/>
      <c r="BR16" s="432"/>
      <c r="BS16" s="432"/>
      <c r="BT16" s="432"/>
      <c r="BU16" s="433"/>
      <c r="BV16" s="431">
        <v>6243659</v>
      </c>
      <c r="BW16" s="432"/>
      <c r="BX16" s="432"/>
      <c r="BY16" s="432"/>
      <c r="BZ16" s="432"/>
      <c r="CA16" s="432"/>
      <c r="CB16" s="432"/>
      <c r="CC16" s="433"/>
      <c r="CD16" s="199"/>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4"/>
      <c r="DK16" s="184"/>
      <c r="DL16" s="184"/>
      <c r="DM16" s="184"/>
      <c r="DN16" s="184"/>
      <c r="DO16" s="184"/>
    </row>
    <row r="17" spans="1:119" ht="18.75" customHeight="1" thickBot="1" x14ac:dyDescent="0.2">
      <c r="A17" s="185"/>
      <c r="B17" s="553"/>
      <c r="C17" s="554"/>
      <c r="D17" s="554"/>
      <c r="E17" s="554"/>
      <c r="F17" s="554"/>
      <c r="G17" s="554"/>
      <c r="H17" s="554"/>
      <c r="I17" s="554"/>
      <c r="J17" s="554"/>
      <c r="K17" s="555"/>
      <c r="L17" s="200"/>
      <c r="M17" s="516" t="s">
        <v>155</v>
      </c>
      <c r="N17" s="517"/>
      <c r="O17" s="517"/>
      <c r="P17" s="517"/>
      <c r="Q17" s="518"/>
      <c r="R17" s="519" t="s">
        <v>156</v>
      </c>
      <c r="S17" s="520"/>
      <c r="T17" s="520"/>
      <c r="U17" s="520"/>
      <c r="V17" s="521"/>
      <c r="W17" s="522" t="s">
        <v>157</v>
      </c>
      <c r="X17" s="444"/>
      <c r="Y17" s="444"/>
      <c r="Z17" s="444"/>
      <c r="AA17" s="444"/>
      <c r="AB17" s="445"/>
      <c r="AC17" s="407">
        <v>8328</v>
      </c>
      <c r="AD17" s="408"/>
      <c r="AE17" s="408"/>
      <c r="AF17" s="408"/>
      <c r="AG17" s="409"/>
      <c r="AH17" s="407">
        <v>8660</v>
      </c>
      <c r="AI17" s="408"/>
      <c r="AJ17" s="408"/>
      <c r="AK17" s="408"/>
      <c r="AL17" s="410"/>
      <c r="AM17" s="500"/>
      <c r="AN17" s="405"/>
      <c r="AO17" s="405"/>
      <c r="AP17" s="405"/>
      <c r="AQ17" s="405"/>
      <c r="AR17" s="405"/>
      <c r="AS17" s="405"/>
      <c r="AT17" s="406"/>
      <c r="AU17" s="488"/>
      <c r="AV17" s="489"/>
      <c r="AW17" s="489"/>
      <c r="AX17" s="489"/>
      <c r="AY17" s="411" t="s">
        <v>158</v>
      </c>
      <c r="AZ17" s="412"/>
      <c r="BA17" s="412"/>
      <c r="BB17" s="412"/>
      <c r="BC17" s="412"/>
      <c r="BD17" s="412"/>
      <c r="BE17" s="412"/>
      <c r="BF17" s="412"/>
      <c r="BG17" s="412"/>
      <c r="BH17" s="412"/>
      <c r="BI17" s="412"/>
      <c r="BJ17" s="412"/>
      <c r="BK17" s="412"/>
      <c r="BL17" s="412"/>
      <c r="BM17" s="413"/>
      <c r="BN17" s="431">
        <v>3823041</v>
      </c>
      <c r="BO17" s="432"/>
      <c r="BP17" s="432"/>
      <c r="BQ17" s="432"/>
      <c r="BR17" s="432"/>
      <c r="BS17" s="432"/>
      <c r="BT17" s="432"/>
      <c r="BU17" s="433"/>
      <c r="BV17" s="431">
        <v>3744351</v>
      </c>
      <c r="BW17" s="432"/>
      <c r="BX17" s="432"/>
      <c r="BY17" s="432"/>
      <c r="BZ17" s="432"/>
      <c r="CA17" s="432"/>
      <c r="CB17" s="432"/>
      <c r="CC17" s="433"/>
      <c r="CD17" s="199"/>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4"/>
      <c r="DK17" s="184"/>
      <c r="DL17" s="184"/>
      <c r="DM17" s="184"/>
      <c r="DN17" s="184"/>
      <c r="DO17" s="184"/>
    </row>
    <row r="18" spans="1:119" ht="18.75" customHeight="1" thickBot="1" x14ac:dyDescent="0.2">
      <c r="A18" s="185"/>
      <c r="B18" s="493" t="s">
        <v>159</v>
      </c>
      <c r="C18" s="494"/>
      <c r="D18" s="494"/>
      <c r="E18" s="495"/>
      <c r="F18" s="495"/>
      <c r="G18" s="495"/>
      <c r="H18" s="495"/>
      <c r="I18" s="495"/>
      <c r="J18" s="495"/>
      <c r="K18" s="495"/>
      <c r="L18" s="496">
        <v>307.29000000000002</v>
      </c>
      <c r="M18" s="496"/>
      <c r="N18" s="496"/>
      <c r="O18" s="496"/>
      <c r="P18" s="496"/>
      <c r="Q18" s="496"/>
      <c r="R18" s="497"/>
      <c r="S18" s="497"/>
      <c r="T18" s="497"/>
      <c r="U18" s="497"/>
      <c r="V18" s="498"/>
      <c r="W18" s="512"/>
      <c r="X18" s="513"/>
      <c r="Y18" s="513"/>
      <c r="Z18" s="513"/>
      <c r="AA18" s="513"/>
      <c r="AB18" s="523"/>
      <c r="AC18" s="395">
        <v>61.4</v>
      </c>
      <c r="AD18" s="396"/>
      <c r="AE18" s="396"/>
      <c r="AF18" s="396"/>
      <c r="AG18" s="499"/>
      <c r="AH18" s="395">
        <v>61.5</v>
      </c>
      <c r="AI18" s="396"/>
      <c r="AJ18" s="396"/>
      <c r="AK18" s="396"/>
      <c r="AL18" s="397"/>
      <c r="AM18" s="500"/>
      <c r="AN18" s="405"/>
      <c r="AO18" s="405"/>
      <c r="AP18" s="405"/>
      <c r="AQ18" s="405"/>
      <c r="AR18" s="405"/>
      <c r="AS18" s="405"/>
      <c r="AT18" s="406"/>
      <c r="AU18" s="488"/>
      <c r="AV18" s="489"/>
      <c r="AW18" s="489"/>
      <c r="AX18" s="489"/>
      <c r="AY18" s="411" t="s">
        <v>160</v>
      </c>
      <c r="AZ18" s="412"/>
      <c r="BA18" s="412"/>
      <c r="BB18" s="412"/>
      <c r="BC18" s="412"/>
      <c r="BD18" s="412"/>
      <c r="BE18" s="412"/>
      <c r="BF18" s="412"/>
      <c r="BG18" s="412"/>
      <c r="BH18" s="412"/>
      <c r="BI18" s="412"/>
      <c r="BJ18" s="412"/>
      <c r="BK18" s="412"/>
      <c r="BL18" s="412"/>
      <c r="BM18" s="413"/>
      <c r="BN18" s="431">
        <v>6618336</v>
      </c>
      <c r="BO18" s="432"/>
      <c r="BP18" s="432"/>
      <c r="BQ18" s="432"/>
      <c r="BR18" s="432"/>
      <c r="BS18" s="432"/>
      <c r="BT18" s="432"/>
      <c r="BU18" s="433"/>
      <c r="BV18" s="431">
        <v>6677736</v>
      </c>
      <c r="BW18" s="432"/>
      <c r="BX18" s="432"/>
      <c r="BY18" s="432"/>
      <c r="BZ18" s="432"/>
      <c r="CA18" s="432"/>
      <c r="CB18" s="432"/>
      <c r="CC18" s="433"/>
      <c r="CD18" s="199"/>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4"/>
      <c r="DK18" s="184"/>
      <c r="DL18" s="184"/>
      <c r="DM18" s="184"/>
      <c r="DN18" s="184"/>
      <c r="DO18" s="184"/>
    </row>
    <row r="19" spans="1:119" ht="18.75" customHeight="1" thickBot="1" x14ac:dyDescent="0.2">
      <c r="A19" s="185"/>
      <c r="B19" s="493" t="s">
        <v>161</v>
      </c>
      <c r="C19" s="494"/>
      <c r="D19" s="494"/>
      <c r="E19" s="495"/>
      <c r="F19" s="495"/>
      <c r="G19" s="495"/>
      <c r="H19" s="495"/>
      <c r="I19" s="495"/>
      <c r="J19" s="495"/>
      <c r="K19" s="495"/>
      <c r="L19" s="501">
        <v>86</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162</v>
      </c>
      <c r="AZ19" s="412"/>
      <c r="BA19" s="412"/>
      <c r="BB19" s="412"/>
      <c r="BC19" s="412"/>
      <c r="BD19" s="412"/>
      <c r="BE19" s="412"/>
      <c r="BF19" s="412"/>
      <c r="BG19" s="412"/>
      <c r="BH19" s="412"/>
      <c r="BI19" s="412"/>
      <c r="BJ19" s="412"/>
      <c r="BK19" s="412"/>
      <c r="BL19" s="412"/>
      <c r="BM19" s="413"/>
      <c r="BN19" s="431">
        <v>8667371</v>
      </c>
      <c r="BO19" s="432"/>
      <c r="BP19" s="432"/>
      <c r="BQ19" s="432"/>
      <c r="BR19" s="432"/>
      <c r="BS19" s="432"/>
      <c r="BT19" s="432"/>
      <c r="BU19" s="433"/>
      <c r="BV19" s="431">
        <v>8817401</v>
      </c>
      <c r="BW19" s="432"/>
      <c r="BX19" s="432"/>
      <c r="BY19" s="432"/>
      <c r="BZ19" s="432"/>
      <c r="CA19" s="432"/>
      <c r="CB19" s="432"/>
      <c r="CC19" s="433"/>
      <c r="CD19" s="199"/>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4"/>
      <c r="DK19" s="184"/>
      <c r="DL19" s="184"/>
      <c r="DM19" s="184"/>
      <c r="DN19" s="184"/>
      <c r="DO19" s="184"/>
    </row>
    <row r="20" spans="1:119" ht="18.75" customHeight="1" thickBot="1" x14ac:dyDescent="0.2">
      <c r="A20" s="185"/>
      <c r="B20" s="493" t="s">
        <v>163</v>
      </c>
      <c r="C20" s="494"/>
      <c r="D20" s="494"/>
      <c r="E20" s="495"/>
      <c r="F20" s="495"/>
      <c r="G20" s="495"/>
      <c r="H20" s="495"/>
      <c r="I20" s="495"/>
      <c r="J20" s="495"/>
      <c r="K20" s="495"/>
      <c r="L20" s="501">
        <v>9159</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199"/>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4"/>
      <c r="DK20" s="184"/>
      <c r="DL20" s="184"/>
      <c r="DM20" s="184"/>
      <c r="DN20" s="184"/>
      <c r="DO20" s="184"/>
    </row>
    <row r="21" spans="1:119" ht="18.75" customHeight="1" x14ac:dyDescent="0.15">
      <c r="A21" s="185"/>
      <c r="B21" s="490" t="s">
        <v>164</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199"/>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4"/>
      <c r="DK21" s="184"/>
      <c r="DL21" s="184"/>
      <c r="DM21" s="184"/>
      <c r="DN21" s="184"/>
      <c r="DO21" s="184"/>
    </row>
    <row r="22" spans="1:119" ht="18.75" customHeight="1" thickBot="1" x14ac:dyDescent="0.2">
      <c r="A22" s="185"/>
      <c r="B22" s="460" t="s">
        <v>165</v>
      </c>
      <c r="C22" s="461"/>
      <c r="D22" s="462"/>
      <c r="E22" s="469" t="s">
        <v>1</v>
      </c>
      <c r="F22" s="444"/>
      <c r="G22" s="444"/>
      <c r="H22" s="444"/>
      <c r="I22" s="444"/>
      <c r="J22" s="444"/>
      <c r="K22" s="445"/>
      <c r="L22" s="469" t="s">
        <v>166</v>
      </c>
      <c r="M22" s="444"/>
      <c r="N22" s="444"/>
      <c r="O22" s="444"/>
      <c r="P22" s="445"/>
      <c r="Q22" s="454" t="s">
        <v>167</v>
      </c>
      <c r="R22" s="455"/>
      <c r="S22" s="455"/>
      <c r="T22" s="455"/>
      <c r="U22" s="455"/>
      <c r="V22" s="470"/>
      <c r="W22" s="472" t="s">
        <v>168</v>
      </c>
      <c r="X22" s="461"/>
      <c r="Y22" s="462"/>
      <c r="Z22" s="469" t="s">
        <v>1</v>
      </c>
      <c r="AA22" s="444"/>
      <c r="AB22" s="444"/>
      <c r="AC22" s="444"/>
      <c r="AD22" s="444"/>
      <c r="AE22" s="444"/>
      <c r="AF22" s="444"/>
      <c r="AG22" s="445"/>
      <c r="AH22" s="443" t="s">
        <v>169</v>
      </c>
      <c r="AI22" s="444"/>
      <c r="AJ22" s="444"/>
      <c r="AK22" s="444"/>
      <c r="AL22" s="445"/>
      <c r="AM22" s="443" t="s">
        <v>170</v>
      </c>
      <c r="AN22" s="449"/>
      <c r="AO22" s="449"/>
      <c r="AP22" s="449"/>
      <c r="AQ22" s="449"/>
      <c r="AR22" s="450"/>
      <c r="AS22" s="454" t="s">
        <v>167</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199"/>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4"/>
      <c r="DK22" s="184"/>
      <c r="DL22" s="184"/>
      <c r="DM22" s="184"/>
      <c r="DN22" s="184"/>
      <c r="DO22" s="184"/>
    </row>
    <row r="23" spans="1:119" ht="18.75" customHeight="1" x14ac:dyDescent="0.15">
      <c r="A23" s="185"/>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171</v>
      </c>
      <c r="AZ23" s="424"/>
      <c r="BA23" s="424"/>
      <c r="BB23" s="424"/>
      <c r="BC23" s="424"/>
      <c r="BD23" s="424"/>
      <c r="BE23" s="424"/>
      <c r="BF23" s="424"/>
      <c r="BG23" s="424"/>
      <c r="BH23" s="424"/>
      <c r="BI23" s="424"/>
      <c r="BJ23" s="424"/>
      <c r="BK23" s="424"/>
      <c r="BL23" s="424"/>
      <c r="BM23" s="425"/>
      <c r="BN23" s="431">
        <v>10174688</v>
      </c>
      <c r="BO23" s="432"/>
      <c r="BP23" s="432"/>
      <c r="BQ23" s="432"/>
      <c r="BR23" s="432"/>
      <c r="BS23" s="432"/>
      <c r="BT23" s="432"/>
      <c r="BU23" s="433"/>
      <c r="BV23" s="431">
        <v>10571668</v>
      </c>
      <c r="BW23" s="432"/>
      <c r="BX23" s="432"/>
      <c r="BY23" s="432"/>
      <c r="BZ23" s="432"/>
      <c r="CA23" s="432"/>
      <c r="CB23" s="432"/>
      <c r="CC23" s="433"/>
      <c r="CD23" s="199"/>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4"/>
      <c r="DK23" s="184"/>
      <c r="DL23" s="184"/>
      <c r="DM23" s="184"/>
      <c r="DN23" s="184"/>
      <c r="DO23" s="184"/>
    </row>
    <row r="24" spans="1:119" ht="18.75" customHeight="1" thickBot="1" x14ac:dyDescent="0.2">
      <c r="A24" s="185"/>
      <c r="B24" s="463"/>
      <c r="C24" s="464"/>
      <c r="D24" s="465"/>
      <c r="E24" s="404" t="s">
        <v>172</v>
      </c>
      <c r="F24" s="405"/>
      <c r="G24" s="405"/>
      <c r="H24" s="405"/>
      <c r="I24" s="405"/>
      <c r="J24" s="405"/>
      <c r="K24" s="406"/>
      <c r="L24" s="407">
        <v>1</v>
      </c>
      <c r="M24" s="408"/>
      <c r="N24" s="408"/>
      <c r="O24" s="408"/>
      <c r="P24" s="409"/>
      <c r="Q24" s="407">
        <v>8230</v>
      </c>
      <c r="R24" s="408"/>
      <c r="S24" s="408"/>
      <c r="T24" s="408"/>
      <c r="U24" s="408"/>
      <c r="V24" s="409"/>
      <c r="W24" s="473"/>
      <c r="X24" s="464"/>
      <c r="Y24" s="465"/>
      <c r="Z24" s="404" t="s">
        <v>173</v>
      </c>
      <c r="AA24" s="405"/>
      <c r="AB24" s="405"/>
      <c r="AC24" s="405"/>
      <c r="AD24" s="405"/>
      <c r="AE24" s="405"/>
      <c r="AF24" s="405"/>
      <c r="AG24" s="406"/>
      <c r="AH24" s="407">
        <v>213</v>
      </c>
      <c r="AI24" s="408"/>
      <c r="AJ24" s="408"/>
      <c r="AK24" s="408"/>
      <c r="AL24" s="409"/>
      <c r="AM24" s="407">
        <v>648372</v>
      </c>
      <c r="AN24" s="408"/>
      <c r="AO24" s="408"/>
      <c r="AP24" s="408"/>
      <c r="AQ24" s="408"/>
      <c r="AR24" s="409"/>
      <c r="AS24" s="407">
        <v>3044</v>
      </c>
      <c r="AT24" s="408"/>
      <c r="AU24" s="408"/>
      <c r="AV24" s="408"/>
      <c r="AW24" s="408"/>
      <c r="AX24" s="410"/>
      <c r="AY24" s="398" t="s">
        <v>174</v>
      </c>
      <c r="AZ24" s="399"/>
      <c r="BA24" s="399"/>
      <c r="BB24" s="399"/>
      <c r="BC24" s="399"/>
      <c r="BD24" s="399"/>
      <c r="BE24" s="399"/>
      <c r="BF24" s="399"/>
      <c r="BG24" s="399"/>
      <c r="BH24" s="399"/>
      <c r="BI24" s="399"/>
      <c r="BJ24" s="399"/>
      <c r="BK24" s="399"/>
      <c r="BL24" s="399"/>
      <c r="BM24" s="400"/>
      <c r="BN24" s="431">
        <v>8032693</v>
      </c>
      <c r="BO24" s="432"/>
      <c r="BP24" s="432"/>
      <c r="BQ24" s="432"/>
      <c r="BR24" s="432"/>
      <c r="BS24" s="432"/>
      <c r="BT24" s="432"/>
      <c r="BU24" s="433"/>
      <c r="BV24" s="431">
        <v>8750005</v>
      </c>
      <c r="BW24" s="432"/>
      <c r="BX24" s="432"/>
      <c r="BY24" s="432"/>
      <c r="BZ24" s="432"/>
      <c r="CA24" s="432"/>
      <c r="CB24" s="432"/>
      <c r="CC24" s="433"/>
      <c r="CD24" s="199"/>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4"/>
      <c r="DK24" s="184"/>
      <c r="DL24" s="184"/>
      <c r="DM24" s="184"/>
      <c r="DN24" s="184"/>
      <c r="DO24" s="184"/>
    </row>
    <row r="25" spans="1:119" s="184" customFormat="1" ht="18.75" customHeight="1" x14ac:dyDescent="0.15">
      <c r="A25" s="185"/>
      <c r="B25" s="463"/>
      <c r="C25" s="464"/>
      <c r="D25" s="465"/>
      <c r="E25" s="404" t="s">
        <v>175</v>
      </c>
      <c r="F25" s="405"/>
      <c r="G25" s="405"/>
      <c r="H25" s="405"/>
      <c r="I25" s="405"/>
      <c r="J25" s="405"/>
      <c r="K25" s="406"/>
      <c r="L25" s="407">
        <v>1</v>
      </c>
      <c r="M25" s="408"/>
      <c r="N25" s="408"/>
      <c r="O25" s="408"/>
      <c r="P25" s="409"/>
      <c r="Q25" s="407">
        <v>6840</v>
      </c>
      <c r="R25" s="408"/>
      <c r="S25" s="408"/>
      <c r="T25" s="408"/>
      <c r="U25" s="408"/>
      <c r="V25" s="409"/>
      <c r="W25" s="473"/>
      <c r="X25" s="464"/>
      <c r="Y25" s="465"/>
      <c r="Z25" s="404" t="s">
        <v>176</v>
      </c>
      <c r="AA25" s="405"/>
      <c r="AB25" s="405"/>
      <c r="AC25" s="405"/>
      <c r="AD25" s="405"/>
      <c r="AE25" s="405"/>
      <c r="AF25" s="405"/>
      <c r="AG25" s="406"/>
      <c r="AH25" s="407">
        <v>34</v>
      </c>
      <c r="AI25" s="408"/>
      <c r="AJ25" s="408"/>
      <c r="AK25" s="408"/>
      <c r="AL25" s="409"/>
      <c r="AM25" s="407">
        <v>102850</v>
      </c>
      <c r="AN25" s="408"/>
      <c r="AO25" s="408"/>
      <c r="AP25" s="408"/>
      <c r="AQ25" s="408"/>
      <c r="AR25" s="409"/>
      <c r="AS25" s="407">
        <v>3025</v>
      </c>
      <c r="AT25" s="408"/>
      <c r="AU25" s="408"/>
      <c r="AV25" s="408"/>
      <c r="AW25" s="408"/>
      <c r="AX25" s="410"/>
      <c r="AY25" s="423" t="s">
        <v>177</v>
      </c>
      <c r="AZ25" s="424"/>
      <c r="BA25" s="424"/>
      <c r="BB25" s="424"/>
      <c r="BC25" s="424"/>
      <c r="BD25" s="424"/>
      <c r="BE25" s="424"/>
      <c r="BF25" s="424"/>
      <c r="BG25" s="424"/>
      <c r="BH25" s="424"/>
      <c r="BI25" s="424"/>
      <c r="BJ25" s="424"/>
      <c r="BK25" s="424"/>
      <c r="BL25" s="424"/>
      <c r="BM25" s="425"/>
      <c r="BN25" s="426">
        <v>837019</v>
      </c>
      <c r="BO25" s="427"/>
      <c r="BP25" s="427"/>
      <c r="BQ25" s="427"/>
      <c r="BR25" s="427"/>
      <c r="BS25" s="427"/>
      <c r="BT25" s="427"/>
      <c r="BU25" s="428"/>
      <c r="BV25" s="426">
        <v>1014523</v>
      </c>
      <c r="BW25" s="427"/>
      <c r="BX25" s="427"/>
      <c r="BY25" s="427"/>
      <c r="BZ25" s="427"/>
      <c r="CA25" s="427"/>
      <c r="CB25" s="427"/>
      <c r="CC25" s="428"/>
      <c r="CD25" s="199"/>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4" customFormat="1" ht="18.75" customHeight="1" x14ac:dyDescent="0.15">
      <c r="A26" s="185"/>
      <c r="B26" s="463"/>
      <c r="C26" s="464"/>
      <c r="D26" s="465"/>
      <c r="E26" s="404" t="s">
        <v>178</v>
      </c>
      <c r="F26" s="405"/>
      <c r="G26" s="405"/>
      <c r="H26" s="405"/>
      <c r="I26" s="405"/>
      <c r="J26" s="405"/>
      <c r="K26" s="406"/>
      <c r="L26" s="407">
        <v>1</v>
      </c>
      <c r="M26" s="408"/>
      <c r="N26" s="408"/>
      <c r="O26" s="408"/>
      <c r="P26" s="409"/>
      <c r="Q26" s="407">
        <v>6050</v>
      </c>
      <c r="R26" s="408"/>
      <c r="S26" s="408"/>
      <c r="T26" s="408"/>
      <c r="U26" s="408"/>
      <c r="V26" s="409"/>
      <c r="W26" s="473"/>
      <c r="X26" s="464"/>
      <c r="Y26" s="465"/>
      <c r="Z26" s="404" t="s">
        <v>179</v>
      </c>
      <c r="AA26" s="486"/>
      <c r="AB26" s="486"/>
      <c r="AC26" s="486"/>
      <c r="AD26" s="486"/>
      <c r="AE26" s="486"/>
      <c r="AF26" s="486"/>
      <c r="AG26" s="487"/>
      <c r="AH26" s="407">
        <v>22</v>
      </c>
      <c r="AI26" s="408"/>
      <c r="AJ26" s="408"/>
      <c r="AK26" s="408"/>
      <c r="AL26" s="409"/>
      <c r="AM26" s="407">
        <v>66748</v>
      </c>
      <c r="AN26" s="408"/>
      <c r="AO26" s="408"/>
      <c r="AP26" s="408"/>
      <c r="AQ26" s="408"/>
      <c r="AR26" s="409"/>
      <c r="AS26" s="407">
        <v>3034</v>
      </c>
      <c r="AT26" s="408"/>
      <c r="AU26" s="408"/>
      <c r="AV26" s="408"/>
      <c r="AW26" s="408"/>
      <c r="AX26" s="410"/>
      <c r="AY26" s="440" t="s">
        <v>180</v>
      </c>
      <c r="AZ26" s="441"/>
      <c r="BA26" s="441"/>
      <c r="BB26" s="441"/>
      <c r="BC26" s="441"/>
      <c r="BD26" s="441"/>
      <c r="BE26" s="441"/>
      <c r="BF26" s="441"/>
      <c r="BG26" s="441"/>
      <c r="BH26" s="441"/>
      <c r="BI26" s="441"/>
      <c r="BJ26" s="441"/>
      <c r="BK26" s="441"/>
      <c r="BL26" s="441"/>
      <c r="BM26" s="442"/>
      <c r="BN26" s="431" t="s">
        <v>132</v>
      </c>
      <c r="BO26" s="432"/>
      <c r="BP26" s="432"/>
      <c r="BQ26" s="432"/>
      <c r="BR26" s="432"/>
      <c r="BS26" s="432"/>
      <c r="BT26" s="432"/>
      <c r="BU26" s="433"/>
      <c r="BV26" s="431" t="s">
        <v>181</v>
      </c>
      <c r="BW26" s="432"/>
      <c r="BX26" s="432"/>
      <c r="BY26" s="432"/>
      <c r="BZ26" s="432"/>
      <c r="CA26" s="432"/>
      <c r="CB26" s="432"/>
      <c r="CC26" s="433"/>
      <c r="CD26" s="199"/>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185"/>
      <c r="B27" s="463"/>
      <c r="C27" s="464"/>
      <c r="D27" s="465"/>
      <c r="E27" s="404" t="s">
        <v>182</v>
      </c>
      <c r="F27" s="405"/>
      <c r="G27" s="405"/>
      <c r="H27" s="405"/>
      <c r="I27" s="405"/>
      <c r="J27" s="405"/>
      <c r="K27" s="406"/>
      <c r="L27" s="407">
        <v>1</v>
      </c>
      <c r="M27" s="408"/>
      <c r="N27" s="408"/>
      <c r="O27" s="408"/>
      <c r="P27" s="409"/>
      <c r="Q27" s="407">
        <v>3600</v>
      </c>
      <c r="R27" s="408"/>
      <c r="S27" s="408"/>
      <c r="T27" s="408"/>
      <c r="U27" s="408"/>
      <c r="V27" s="409"/>
      <c r="W27" s="473"/>
      <c r="X27" s="464"/>
      <c r="Y27" s="465"/>
      <c r="Z27" s="404" t="s">
        <v>183</v>
      </c>
      <c r="AA27" s="405"/>
      <c r="AB27" s="405"/>
      <c r="AC27" s="405"/>
      <c r="AD27" s="405"/>
      <c r="AE27" s="405"/>
      <c r="AF27" s="405"/>
      <c r="AG27" s="406"/>
      <c r="AH27" s="407" t="s">
        <v>140</v>
      </c>
      <c r="AI27" s="408"/>
      <c r="AJ27" s="408"/>
      <c r="AK27" s="408"/>
      <c r="AL27" s="409"/>
      <c r="AM27" s="407" t="s">
        <v>140</v>
      </c>
      <c r="AN27" s="408"/>
      <c r="AO27" s="408"/>
      <c r="AP27" s="408"/>
      <c r="AQ27" s="408"/>
      <c r="AR27" s="409"/>
      <c r="AS27" s="407" t="s">
        <v>140</v>
      </c>
      <c r="AT27" s="408"/>
      <c r="AU27" s="408"/>
      <c r="AV27" s="408"/>
      <c r="AW27" s="408"/>
      <c r="AX27" s="410"/>
      <c r="AY27" s="437" t="s">
        <v>184</v>
      </c>
      <c r="AZ27" s="438"/>
      <c r="BA27" s="438"/>
      <c r="BB27" s="438"/>
      <c r="BC27" s="438"/>
      <c r="BD27" s="438"/>
      <c r="BE27" s="438"/>
      <c r="BF27" s="438"/>
      <c r="BG27" s="438"/>
      <c r="BH27" s="438"/>
      <c r="BI27" s="438"/>
      <c r="BJ27" s="438"/>
      <c r="BK27" s="438"/>
      <c r="BL27" s="438"/>
      <c r="BM27" s="439"/>
      <c r="BN27" s="434">
        <v>239320</v>
      </c>
      <c r="BO27" s="435"/>
      <c r="BP27" s="435"/>
      <c r="BQ27" s="435"/>
      <c r="BR27" s="435"/>
      <c r="BS27" s="435"/>
      <c r="BT27" s="435"/>
      <c r="BU27" s="436"/>
      <c r="BV27" s="434">
        <v>239299</v>
      </c>
      <c r="BW27" s="435"/>
      <c r="BX27" s="435"/>
      <c r="BY27" s="435"/>
      <c r="BZ27" s="435"/>
      <c r="CA27" s="435"/>
      <c r="CB27" s="435"/>
      <c r="CC27" s="436"/>
      <c r="CD27" s="201"/>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4"/>
      <c r="DK27" s="184"/>
      <c r="DL27" s="184"/>
      <c r="DM27" s="184"/>
      <c r="DN27" s="184"/>
      <c r="DO27" s="184"/>
    </row>
    <row r="28" spans="1:119" ht="18.75" customHeight="1" x14ac:dyDescent="0.15">
      <c r="A28" s="185"/>
      <c r="B28" s="463"/>
      <c r="C28" s="464"/>
      <c r="D28" s="465"/>
      <c r="E28" s="404" t="s">
        <v>185</v>
      </c>
      <c r="F28" s="405"/>
      <c r="G28" s="405"/>
      <c r="H28" s="405"/>
      <c r="I28" s="405"/>
      <c r="J28" s="405"/>
      <c r="K28" s="406"/>
      <c r="L28" s="407">
        <v>1</v>
      </c>
      <c r="M28" s="408"/>
      <c r="N28" s="408"/>
      <c r="O28" s="408"/>
      <c r="P28" s="409"/>
      <c r="Q28" s="407">
        <v>3100</v>
      </c>
      <c r="R28" s="408"/>
      <c r="S28" s="408"/>
      <c r="T28" s="408"/>
      <c r="U28" s="408"/>
      <c r="V28" s="409"/>
      <c r="W28" s="473"/>
      <c r="X28" s="464"/>
      <c r="Y28" s="465"/>
      <c r="Z28" s="404" t="s">
        <v>186</v>
      </c>
      <c r="AA28" s="405"/>
      <c r="AB28" s="405"/>
      <c r="AC28" s="405"/>
      <c r="AD28" s="405"/>
      <c r="AE28" s="405"/>
      <c r="AF28" s="405"/>
      <c r="AG28" s="406"/>
      <c r="AH28" s="407" t="s">
        <v>140</v>
      </c>
      <c r="AI28" s="408"/>
      <c r="AJ28" s="408"/>
      <c r="AK28" s="408"/>
      <c r="AL28" s="409"/>
      <c r="AM28" s="407" t="s">
        <v>140</v>
      </c>
      <c r="AN28" s="408"/>
      <c r="AO28" s="408"/>
      <c r="AP28" s="408"/>
      <c r="AQ28" s="408"/>
      <c r="AR28" s="409"/>
      <c r="AS28" s="407" t="s">
        <v>131</v>
      </c>
      <c r="AT28" s="408"/>
      <c r="AU28" s="408"/>
      <c r="AV28" s="408"/>
      <c r="AW28" s="408"/>
      <c r="AX28" s="410"/>
      <c r="AY28" s="414" t="s">
        <v>187</v>
      </c>
      <c r="AZ28" s="415"/>
      <c r="BA28" s="415"/>
      <c r="BB28" s="416"/>
      <c r="BC28" s="423" t="s">
        <v>48</v>
      </c>
      <c r="BD28" s="424"/>
      <c r="BE28" s="424"/>
      <c r="BF28" s="424"/>
      <c r="BG28" s="424"/>
      <c r="BH28" s="424"/>
      <c r="BI28" s="424"/>
      <c r="BJ28" s="424"/>
      <c r="BK28" s="424"/>
      <c r="BL28" s="424"/>
      <c r="BM28" s="425"/>
      <c r="BN28" s="426">
        <v>1015260</v>
      </c>
      <c r="BO28" s="427"/>
      <c r="BP28" s="427"/>
      <c r="BQ28" s="427"/>
      <c r="BR28" s="427"/>
      <c r="BS28" s="427"/>
      <c r="BT28" s="427"/>
      <c r="BU28" s="428"/>
      <c r="BV28" s="426">
        <v>1015177</v>
      </c>
      <c r="BW28" s="427"/>
      <c r="BX28" s="427"/>
      <c r="BY28" s="427"/>
      <c r="BZ28" s="427"/>
      <c r="CA28" s="427"/>
      <c r="CB28" s="427"/>
      <c r="CC28" s="428"/>
      <c r="CD28" s="199"/>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4"/>
      <c r="DK28" s="184"/>
      <c r="DL28" s="184"/>
      <c r="DM28" s="184"/>
      <c r="DN28" s="184"/>
      <c r="DO28" s="184"/>
    </row>
    <row r="29" spans="1:119" ht="18.75" customHeight="1" x14ac:dyDescent="0.15">
      <c r="A29" s="185"/>
      <c r="B29" s="463"/>
      <c r="C29" s="464"/>
      <c r="D29" s="465"/>
      <c r="E29" s="404" t="s">
        <v>188</v>
      </c>
      <c r="F29" s="405"/>
      <c r="G29" s="405"/>
      <c r="H29" s="405"/>
      <c r="I29" s="405"/>
      <c r="J29" s="405"/>
      <c r="K29" s="406"/>
      <c r="L29" s="407">
        <v>12</v>
      </c>
      <c r="M29" s="408"/>
      <c r="N29" s="408"/>
      <c r="O29" s="408"/>
      <c r="P29" s="409"/>
      <c r="Q29" s="407">
        <v>2900</v>
      </c>
      <c r="R29" s="408"/>
      <c r="S29" s="408"/>
      <c r="T29" s="408"/>
      <c r="U29" s="408"/>
      <c r="V29" s="409"/>
      <c r="W29" s="474"/>
      <c r="X29" s="475"/>
      <c r="Y29" s="476"/>
      <c r="Z29" s="404" t="s">
        <v>189</v>
      </c>
      <c r="AA29" s="405"/>
      <c r="AB29" s="405"/>
      <c r="AC29" s="405"/>
      <c r="AD29" s="405"/>
      <c r="AE29" s="405"/>
      <c r="AF29" s="405"/>
      <c r="AG29" s="406"/>
      <c r="AH29" s="407">
        <v>213</v>
      </c>
      <c r="AI29" s="408"/>
      <c r="AJ29" s="408"/>
      <c r="AK29" s="408"/>
      <c r="AL29" s="409"/>
      <c r="AM29" s="407">
        <v>648372</v>
      </c>
      <c r="AN29" s="408"/>
      <c r="AO29" s="408"/>
      <c r="AP29" s="408"/>
      <c r="AQ29" s="408"/>
      <c r="AR29" s="409"/>
      <c r="AS29" s="407">
        <v>3044</v>
      </c>
      <c r="AT29" s="408"/>
      <c r="AU29" s="408"/>
      <c r="AV29" s="408"/>
      <c r="AW29" s="408"/>
      <c r="AX29" s="410"/>
      <c r="AY29" s="417"/>
      <c r="AZ29" s="418"/>
      <c r="BA29" s="418"/>
      <c r="BB29" s="419"/>
      <c r="BC29" s="411" t="s">
        <v>190</v>
      </c>
      <c r="BD29" s="412"/>
      <c r="BE29" s="412"/>
      <c r="BF29" s="412"/>
      <c r="BG29" s="412"/>
      <c r="BH29" s="412"/>
      <c r="BI29" s="412"/>
      <c r="BJ29" s="412"/>
      <c r="BK29" s="412"/>
      <c r="BL29" s="412"/>
      <c r="BM29" s="413"/>
      <c r="BN29" s="431">
        <v>393262</v>
      </c>
      <c r="BO29" s="432"/>
      <c r="BP29" s="432"/>
      <c r="BQ29" s="432"/>
      <c r="BR29" s="432"/>
      <c r="BS29" s="432"/>
      <c r="BT29" s="432"/>
      <c r="BU29" s="433"/>
      <c r="BV29" s="431">
        <v>473216</v>
      </c>
      <c r="BW29" s="432"/>
      <c r="BX29" s="432"/>
      <c r="BY29" s="432"/>
      <c r="BZ29" s="432"/>
      <c r="CA29" s="432"/>
      <c r="CB29" s="432"/>
      <c r="CC29" s="433"/>
      <c r="CD29" s="201"/>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4"/>
      <c r="DK29" s="184"/>
      <c r="DL29" s="184"/>
      <c r="DM29" s="184"/>
      <c r="DN29" s="184"/>
      <c r="DO29" s="184"/>
    </row>
    <row r="30" spans="1:119" ht="18.75" customHeight="1" thickBot="1" x14ac:dyDescent="0.2">
      <c r="A30" s="185"/>
      <c r="B30" s="466"/>
      <c r="C30" s="467"/>
      <c r="D30" s="468"/>
      <c r="E30" s="477"/>
      <c r="F30" s="478"/>
      <c r="G30" s="478"/>
      <c r="H30" s="478"/>
      <c r="I30" s="478"/>
      <c r="J30" s="478"/>
      <c r="K30" s="479"/>
      <c r="L30" s="480"/>
      <c r="M30" s="481"/>
      <c r="N30" s="481"/>
      <c r="O30" s="481"/>
      <c r="P30" s="482"/>
      <c r="Q30" s="480"/>
      <c r="R30" s="481"/>
      <c r="S30" s="481"/>
      <c r="T30" s="481"/>
      <c r="U30" s="481"/>
      <c r="V30" s="482"/>
      <c r="W30" s="483" t="s">
        <v>191</v>
      </c>
      <c r="X30" s="484"/>
      <c r="Y30" s="484"/>
      <c r="Z30" s="484"/>
      <c r="AA30" s="484"/>
      <c r="AB30" s="484"/>
      <c r="AC30" s="484"/>
      <c r="AD30" s="484"/>
      <c r="AE30" s="484"/>
      <c r="AF30" s="484"/>
      <c r="AG30" s="485"/>
      <c r="AH30" s="395">
        <v>98.2</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50</v>
      </c>
      <c r="BD30" s="399"/>
      <c r="BE30" s="399"/>
      <c r="BF30" s="399"/>
      <c r="BG30" s="399"/>
      <c r="BH30" s="399"/>
      <c r="BI30" s="399"/>
      <c r="BJ30" s="399"/>
      <c r="BK30" s="399"/>
      <c r="BL30" s="399"/>
      <c r="BM30" s="400"/>
      <c r="BN30" s="434">
        <v>2162442</v>
      </c>
      <c r="BO30" s="435"/>
      <c r="BP30" s="435"/>
      <c r="BQ30" s="435"/>
      <c r="BR30" s="435"/>
      <c r="BS30" s="435"/>
      <c r="BT30" s="435"/>
      <c r="BU30" s="436"/>
      <c r="BV30" s="434">
        <v>2157950</v>
      </c>
      <c r="BW30" s="435"/>
      <c r="BX30" s="435"/>
      <c r="BY30" s="435"/>
      <c r="BZ30" s="435"/>
      <c r="CA30" s="435"/>
      <c r="CB30" s="435"/>
      <c r="CC30" s="43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4" t="s">
        <v>198</v>
      </c>
      <c r="D33" s="394"/>
      <c r="E33" s="393" t="s">
        <v>199</v>
      </c>
      <c r="F33" s="393"/>
      <c r="G33" s="393"/>
      <c r="H33" s="393"/>
      <c r="I33" s="393"/>
      <c r="J33" s="393"/>
      <c r="K33" s="393"/>
      <c r="L33" s="393"/>
      <c r="M33" s="393"/>
      <c r="N33" s="393"/>
      <c r="O33" s="393"/>
      <c r="P33" s="393"/>
      <c r="Q33" s="393"/>
      <c r="R33" s="393"/>
      <c r="S33" s="393"/>
      <c r="T33" s="214"/>
      <c r="U33" s="394" t="s">
        <v>198</v>
      </c>
      <c r="V33" s="394"/>
      <c r="W33" s="393" t="s">
        <v>200</v>
      </c>
      <c r="X33" s="393"/>
      <c r="Y33" s="393"/>
      <c r="Z33" s="393"/>
      <c r="AA33" s="393"/>
      <c r="AB33" s="393"/>
      <c r="AC33" s="393"/>
      <c r="AD33" s="393"/>
      <c r="AE33" s="393"/>
      <c r="AF33" s="393"/>
      <c r="AG33" s="393"/>
      <c r="AH33" s="393"/>
      <c r="AI33" s="393"/>
      <c r="AJ33" s="393"/>
      <c r="AK33" s="393"/>
      <c r="AL33" s="214"/>
      <c r="AM33" s="394" t="s">
        <v>201</v>
      </c>
      <c r="AN33" s="394"/>
      <c r="AO33" s="393" t="s">
        <v>202</v>
      </c>
      <c r="AP33" s="393"/>
      <c r="AQ33" s="393"/>
      <c r="AR33" s="393"/>
      <c r="AS33" s="393"/>
      <c r="AT33" s="393"/>
      <c r="AU33" s="393"/>
      <c r="AV33" s="393"/>
      <c r="AW33" s="393"/>
      <c r="AX33" s="393"/>
      <c r="AY33" s="393"/>
      <c r="AZ33" s="393"/>
      <c r="BA33" s="393"/>
      <c r="BB33" s="393"/>
      <c r="BC33" s="393"/>
      <c r="BD33" s="215"/>
      <c r="BE33" s="393" t="s">
        <v>203</v>
      </c>
      <c r="BF33" s="393"/>
      <c r="BG33" s="393" t="s">
        <v>204</v>
      </c>
      <c r="BH33" s="393"/>
      <c r="BI33" s="393"/>
      <c r="BJ33" s="393"/>
      <c r="BK33" s="393"/>
      <c r="BL33" s="393"/>
      <c r="BM33" s="393"/>
      <c r="BN33" s="393"/>
      <c r="BO33" s="393"/>
      <c r="BP33" s="393"/>
      <c r="BQ33" s="393"/>
      <c r="BR33" s="393"/>
      <c r="BS33" s="393"/>
      <c r="BT33" s="393"/>
      <c r="BU33" s="393"/>
      <c r="BV33" s="215"/>
      <c r="BW33" s="394" t="s">
        <v>203</v>
      </c>
      <c r="BX33" s="394"/>
      <c r="BY33" s="393" t="s">
        <v>205</v>
      </c>
      <c r="BZ33" s="393"/>
      <c r="CA33" s="393"/>
      <c r="CB33" s="393"/>
      <c r="CC33" s="393"/>
      <c r="CD33" s="393"/>
      <c r="CE33" s="393"/>
      <c r="CF33" s="393"/>
      <c r="CG33" s="393"/>
      <c r="CH33" s="393"/>
      <c r="CI33" s="393"/>
      <c r="CJ33" s="393"/>
      <c r="CK33" s="393"/>
      <c r="CL33" s="393"/>
      <c r="CM33" s="393"/>
      <c r="CN33" s="214"/>
      <c r="CO33" s="394" t="s">
        <v>206</v>
      </c>
      <c r="CP33" s="394"/>
      <c r="CQ33" s="393" t="s">
        <v>207</v>
      </c>
      <c r="CR33" s="393"/>
      <c r="CS33" s="393"/>
      <c r="CT33" s="393"/>
      <c r="CU33" s="393"/>
      <c r="CV33" s="393"/>
      <c r="CW33" s="393"/>
      <c r="CX33" s="393"/>
      <c r="CY33" s="393"/>
      <c r="CZ33" s="393"/>
      <c r="DA33" s="393"/>
      <c r="DB33" s="393"/>
      <c r="DC33" s="393"/>
      <c r="DD33" s="393"/>
      <c r="DE33" s="393"/>
      <c r="DF33" s="214"/>
      <c r="DG33" s="392" t="s">
        <v>208</v>
      </c>
      <c r="DH33" s="392"/>
      <c r="DI33" s="216"/>
      <c r="DJ33" s="184"/>
      <c r="DK33" s="184"/>
      <c r="DL33" s="184"/>
      <c r="DM33" s="184"/>
      <c r="DN33" s="184"/>
      <c r="DO33" s="184"/>
    </row>
    <row r="34" spans="1:119" ht="32.25" customHeight="1" x14ac:dyDescent="0.15">
      <c r="A34" s="185"/>
      <c r="B34" s="211"/>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2"/>
      <c r="U34" s="390">
        <f>IF(W34="","",MAX(C34:D43)+1)</f>
        <v>3</v>
      </c>
      <c r="V34" s="390"/>
      <c r="W34" s="389" t="str">
        <f>IF('各会計、関係団体の財政状況及び健全化判断比率'!B28="","",'各会計、関係団体の財政状況及び健全化判断比率'!B28)</f>
        <v>国民健康保険事業特別会計</v>
      </c>
      <c r="X34" s="389"/>
      <c r="Y34" s="389"/>
      <c r="Z34" s="389"/>
      <c r="AA34" s="389"/>
      <c r="AB34" s="389"/>
      <c r="AC34" s="389"/>
      <c r="AD34" s="389"/>
      <c r="AE34" s="389"/>
      <c r="AF34" s="389"/>
      <c r="AG34" s="389"/>
      <c r="AH34" s="389"/>
      <c r="AI34" s="389"/>
      <c r="AJ34" s="389"/>
      <c r="AK34" s="389"/>
      <c r="AL34" s="212"/>
      <c r="AM34" s="390">
        <f>IF(AO34="","",MAX(C34:D43,U34:V43)+1)</f>
        <v>5</v>
      </c>
      <c r="AN34" s="390"/>
      <c r="AO34" s="389" t="str">
        <f>IF('各会計、関係団体の財政状況及び健全化判断比率'!B30="","",'各会計、関係団体の財政状況及び健全化判断比率'!B30)</f>
        <v>水道事業会計</v>
      </c>
      <c r="AP34" s="389"/>
      <c r="AQ34" s="389"/>
      <c r="AR34" s="389"/>
      <c r="AS34" s="389"/>
      <c r="AT34" s="389"/>
      <c r="AU34" s="389"/>
      <c r="AV34" s="389"/>
      <c r="AW34" s="389"/>
      <c r="AX34" s="389"/>
      <c r="AY34" s="389"/>
      <c r="AZ34" s="389"/>
      <c r="BA34" s="389"/>
      <c r="BB34" s="389"/>
      <c r="BC34" s="389"/>
      <c r="BD34" s="212"/>
      <c r="BE34" s="390">
        <f>IF(BG34="","",MAX(C34:D43,U34:V43,AM34:AN43)+1)</f>
        <v>6</v>
      </c>
      <c r="BF34" s="390"/>
      <c r="BG34" s="389" t="str">
        <f>IF('各会計、関係団体の財政状況及び健全化判断比率'!B31="","",'各会計、関係団体の財政状況及び健全化判断比率'!B31)</f>
        <v>農業集落排水事業特別会計</v>
      </c>
      <c r="BH34" s="389"/>
      <c r="BI34" s="389"/>
      <c r="BJ34" s="389"/>
      <c r="BK34" s="389"/>
      <c r="BL34" s="389"/>
      <c r="BM34" s="389"/>
      <c r="BN34" s="389"/>
      <c r="BO34" s="389"/>
      <c r="BP34" s="389"/>
      <c r="BQ34" s="389"/>
      <c r="BR34" s="389"/>
      <c r="BS34" s="389"/>
      <c r="BT34" s="389"/>
      <c r="BU34" s="389"/>
      <c r="BV34" s="212"/>
      <c r="BW34" s="390">
        <f>IF(BY34="","",MAX(C34:D43,U34:V43,AM34:AN43,BE34:BF43)+1)</f>
        <v>9</v>
      </c>
      <c r="BX34" s="390"/>
      <c r="BY34" s="389" t="str">
        <f>IF('各会計、関係団体の財政状況及び健全化判断比率'!B68="","",'各会計、関係団体の財政状況及び健全化判断比率'!B68)</f>
        <v>富山地区広域圏事務組合</v>
      </c>
      <c r="BZ34" s="389"/>
      <c r="CA34" s="389"/>
      <c r="CB34" s="389"/>
      <c r="CC34" s="389"/>
      <c r="CD34" s="389"/>
      <c r="CE34" s="389"/>
      <c r="CF34" s="389"/>
      <c r="CG34" s="389"/>
      <c r="CH34" s="389"/>
      <c r="CI34" s="389"/>
      <c r="CJ34" s="389"/>
      <c r="CK34" s="389"/>
      <c r="CL34" s="389"/>
      <c r="CM34" s="389"/>
      <c r="CN34" s="212"/>
      <c r="CO34" s="390">
        <f>IF(CQ34="","",MAX(C34:D43,U34:V43,AM34:AN43,BE34:BF43,BW34:BX43)+1)</f>
        <v>19</v>
      </c>
      <c r="CP34" s="390"/>
      <c r="CQ34" s="389" t="str">
        <f>IF('各会計、関係団体の財政状況及び健全化判断比率'!BS7="","",'各会計、関係団体の財政状況及び健全化判断比率'!BS7)</f>
        <v>たてやま</v>
      </c>
      <c r="CR34" s="389"/>
      <c r="CS34" s="389"/>
      <c r="CT34" s="389"/>
      <c r="CU34" s="389"/>
      <c r="CV34" s="389"/>
      <c r="CW34" s="389"/>
      <c r="CX34" s="389"/>
      <c r="CY34" s="389"/>
      <c r="CZ34" s="389"/>
      <c r="DA34" s="389"/>
      <c r="DB34" s="389"/>
      <c r="DC34" s="389"/>
      <c r="DD34" s="389"/>
      <c r="DE34" s="389"/>
      <c r="DF34" s="209"/>
      <c r="DG34" s="391" t="str">
        <f>IF('各会計、関係団体の財政状況及び健全化判断比率'!BR7="","",'各会計、関係団体の財政状況及び健全化判断比率'!BR7)</f>
        <v/>
      </c>
      <c r="DH34" s="391"/>
      <c r="DI34" s="216"/>
      <c r="DJ34" s="184"/>
      <c r="DK34" s="184"/>
      <c r="DL34" s="184"/>
      <c r="DM34" s="184"/>
      <c r="DN34" s="184"/>
      <c r="DO34" s="184"/>
    </row>
    <row r="35" spans="1:119" ht="32.25" customHeight="1" x14ac:dyDescent="0.15">
      <c r="A35" s="185"/>
      <c r="B35" s="211"/>
      <c r="C35" s="390">
        <f>IF(E35="","",C34+1)</f>
        <v>2</v>
      </c>
      <c r="D35" s="390"/>
      <c r="E35" s="389" t="str">
        <f>IF('各会計、関係団体の財政状況及び健全化判断比率'!B8="","",'各会計、関係団体の財政状況及び健全化判断比率'!B8)</f>
        <v>墓地公園事業特別会計</v>
      </c>
      <c r="F35" s="389"/>
      <c r="G35" s="389"/>
      <c r="H35" s="389"/>
      <c r="I35" s="389"/>
      <c r="J35" s="389"/>
      <c r="K35" s="389"/>
      <c r="L35" s="389"/>
      <c r="M35" s="389"/>
      <c r="N35" s="389"/>
      <c r="O35" s="389"/>
      <c r="P35" s="389"/>
      <c r="Q35" s="389"/>
      <c r="R35" s="389"/>
      <c r="S35" s="389"/>
      <c r="T35" s="212"/>
      <c r="U35" s="390">
        <f>IF(W35="","",U34+1)</f>
        <v>4</v>
      </c>
      <c r="V35" s="390"/>
      <c r="W35" s="389" t="str">
        <f>IF('各会計、関係団体の財政状況及び健全化判断比率'!B29="","",'各会計、関係団体の財政状況及び健全化判断比率'!B29)</f>
        <v>後期高齢者医療事業特別会計</v>
      </c>
      <c r="X35" s="389"/>
      <c r="Y35" s="389"/>
      <c r="Z35" s="389"/>
      <c r="AA35" s="389"/>
      <c r="AB35" s="389"/>
      <c r="AC35" s="389"/>
      <c r="AD35" s="389"/>
      <c r="AE35" s="389"/>
      <c r="AF35" s="389"/>
      <c r="AG35" s="389"/>
      <c r="AH35" s="389"/>
      <c r="AI35" s="389"/>
      <c r="AJ35" s="389"/>
      <c r="AK35" s="389"/>
      <c r="AL35" s="212"/>
      <c r="AM35" s="390" t="str">
        <f t="shared" ref="AM35:AM43" si="0">IF(AO35="","",AM34+1)</f>
        <v/>
      </c>
      <c r="AN35" s="390"/>
      <c r="AO35" s="389"/>
      <c r="AP35" s="389"/>
      <c r="AQ35" s="389"/>
      <c r="AR35" s="389"/>
      <c r="AS35" s="389"/>
      <c r="AT35" s="389"/>
      <c r="AU35" s="389"/>
      <c r="AV35" s="389"/>
      <c r="AW35" s="389"/>
      <c r="AX35" s="389"/>
      <c r="AY35" s="389"/>
      <c r="AZ35" s="389"/>
      <c r="BA35" s="389"/>
      <c r="BB35" s="389"/>
      <c r="BC35" s="389"/>
      <c r="BD35" s="212"/>
      <c r="BE35" s="390">
        <f t="shared" ref="BE35:BE43" si="1">IF(BG35="","",BE34+1)</f>
        <v>7</v>
      </c>
      <c r="BF35" s="390"/>
      <c r="BG35" s="389" t="str">
        <f>IF('各会計、関係団体の財政状況及び健全化判断比率'!B32="","",'各会計、関係団体の財政状況及び健全化判断比率'!B32)</f>
        <v>浄化槽設置管理事業特別会計</v>
      </c>
      <c r="BH35" s="389"/>
      <c r="BI35" s="389"/>
      <c r="BJ35" s="389"/>
      <c r="BK35" s="389"/>
      <c r="BL35" s="389"/>
      <c r="BM35" s="389"/>
      <c r="BN35" s="389"/>
      <c r="BO35" s="389"/>
      <c r="BP35" s="389"/>
      <c r="BQ35" s="389"/>
      <c r="BR35" s="389"/>
      <c r="BS35" s="389"/>
      <c r="BT35" s="389"/>
      <c r="BU35" s="389"/>
      <c r="BV35" s="212"/>
      <c r="BW35" s="390">
        <f t="shared" ref="BW35:BW43" si="2">IF(BY35="","",BW34+1)</f>
        <v>10</v>
      </c>
      <c r="BX35" s="390"/>
      <c r="BY35" s="389" t="str">
        <f>IF('各会計、関係団体の財政状況及び健全化判断比率'!B69="","",'各会計、関係団体の財政状況及び健全化判断比率'!B69)</f>
        <v>富山県市町村会館管理組合</v>
      </c>
      <c r="BZ35" s="389"/>
      <c r="CA35" s="389"/>
      <c r="CB35" s="389"/>
      <c r="CC35" s="389"/>
      <c r="CD35" s="389"/>
      <c r="CE35" s="389"/>
      <c r="CF35" s="389"/>
      <c r="CG35" s="389"/>
      <c r="CH35" s="389"/>
      <c r="CI35" s="389"/>
      <c r="CJ35" s="389"/>
      <c r="CK35" s="389"/>
      <c r="CL35" s="389"/>
      <c r="CM35" s="389"/>
      <c r="CN35" s="212"/>
      <c r="CO35" s="390">
        <f t="shared" ref="CO35:CO43" si="3">IF(CQ35="","",CO34+1)</f>
        <v>20</v>
      </c>
      <c r="CP35" s="390"/>
      <c r="CQ35" s="389" t="str">
        <f>IF('各会計、関係団体の財政状況及び健全化判断比率'!BS8="","",'各会計、関係団体の財政状況及び健全化判断比率'!BS8)</f>
        <v>立山町土地開発公社</v>
      </c>
      <c r="CR35" s="389"/>
      <c r="CS35" s="389"/>
      <c r="CT35" s="389"/>
      <c r="CU35" s="389"/>
      <c r="CV35" s="389"/>
      <c r="CW35" s="389"/>
      <c r="CX35" s="389"/>
      <c r="CY35" s="389"/>
      <c r="CZ35" s="389"/>
      <c r="DA35" s="389"/>
      <c r="DB35" s="389"/>
      <c r="DC35" s="389"/>
      <c r="DD35" s="389"/>
      <c r="DE35" s="389"/>
      <c r="DF35" s="209"/>
      <c r="DG35" s="391" t="str">
        <f>IF('各会計、関係団体の財政状況及び健全化判断比率'!BR8="","",'各会計、関係団体の財政状況及び健全化判断比率'!BR8)</f>
        <v/>
      </c>
      <c r="DH35" s="391"/>
      <c r="DI35" s="216"/>
      <c r="DJ35" s="184"/>
      <c r="DK35" s="184"/>
      <c r="DL35" s="184"/>
      <c r="DM35" s="184"/>
      <c r="DN35" s="184"/>
      <c r="DO35" s="184"/>
    </row>
    <row r="36" spans="1:119" ht="32.25" customHeight="1" x14ac:dyDescent="0.15">
      <c r="A36" s="185"/>
      <c r="B36" s="211"/>
      <c r="C36" s="390" t="str">
        <f>IF(E36="","",C35+1)</f>
        <v/>
      </c>
      <c r="D36" s="390"/>
      <c r="E36" s="389" t="str">
        <f>IF('各会計、関係団体の財政状況及び健全化判断比率'!B9="","",'各会計、関係団体の財政状況及び健全化判断比率'!B9)</f>
        <v/>
      </c>
      <c r="F36" s="389"/>
      <c r="G36" s="389"/>
      <c r="H36" s="389"/>
      <c r="I36" s="389"/>
      <c r="J36" s="389"/>
      <c r="K36" s="389"/>
      <c r="L36" s="389"/>
      <c r="M36" s="389"/>
      <c r="N36" s="389"/>
      <c r="O36" s="389"/>
      <c r="P36" s="389"/>
      <c r="Q36" s="389"/>
      <c r="R36" s="389"/>
      <c r="S36" s="389"/>
      <c r="T36" s="212"/>
      <c r="U36" s="390" t="str">
        <f t="shared" ref="U36:U43" si="4">IF(W36="","",U35+1)</f>
        <v/>
      </c>
      <c r="V36" s="390"/>
      <c r="W36" s="389"/>
      <c r="X36" s="389"/>
      <c r="Y36" s="389"/>
      <c r="Z36" s="389"/>
      <c r="AA36" s="389"/>
      <c r="AB36" s="389"/>
      <c r="AC36" s="389"/>
      <c r="AD36" s="389"/>
      <c r="AE36" s="389"/>
      <c r="AF36" s="389"/>
      <c r="AG36" s="389"/>
      <c r="AH36" s="389"/>
      <c r="AI36" s="389"/>
      <c r="AJ36" s="389"/>
      <c r="AK36" s="389"/>
      <c r="AL36" s="212"/>
      <c r="AM36" s="390" t="str">
        <f t="shared" si="0"/>
        <v/>
      </c>
      <c r="AN36" s="390"/>
      <c r="AO36" s="389"/>
      <c r="AP36" s="389"/>
      <c r="AQ36" s="389"/>
      <c r="AR36" s="389"/>
      <c r="AS36" s="389"/>
      <c r="AT36" s="389"/>
      <c r="AU36" s="389"/>
      <c r="AV36" s="389"/>
      <c r="AW36" s="389"/>
      <c r="AX36" s="389"/>
      <c r="AY36" s="389"/>
      <c r="AZ36" s="389"/>
      <c r="BA36" s="389"/>
      <c r="BB36" s="389"/>
      <c r="BC36" s="389"/>
      <c r="BD36" s="212"/>
      <c r="BE36" s="390">
        <f t="shared" si="1"/>
        <v>8</v>
      </c>
      <c r="BF36" s="390"/>
      <c r="BG36" s="389" t="str">
        <f>IF('各会計、関係団体の財政状況及び健全化判断比率'!B33="","",'各会計、関係団体の財政状況及び健全化判断比率'!B33)</f>
        <v>地域開発事業特別会計</v>
      </c>
      <c r="BH36" s="389"/>
      <c r="BI36" s="389"/>
      <c r="BJ36" s="389"/>
      <c r="BK36" s="389"/>
      <c r="BL36" s="389"/>
      <c r="BM36" s="389"/>
      <c r="BN36" s="389"/>
      <c r="BO36" s="389"/>
      <c r="BP36" s="389"/>
      <c r="BQ36" s="389"/>
      <c r="BR36" s="389"/>
      <c r="BS36" s="389"/>
      <c r="BT36" s="389"/>
      <c r="BU36" s="389"/>
      <c r="BV36" s="212"/>
      <c r="BW36" s="390">
        <f t="shared" si="2"/>
        <v>11</v>
      </c>
      <c r="BX36" s="390"/>
      <c r="BY36" s="389" t="str">
        <f>IF('各会計、関係団体の財政状況及び健全化判断比率'!B70="","",'各会計、関係団体の財政状況及び健全化判断比率'!B70)</f>
        <v>滑川中新川地区広域情報事務組合</v>
      </c>
      <c r="BZ36" s="389"/>
      <c r="CA36" s="389"/>
      <c r="CB36" s="389"/>
      <c r="CC36" s="389"/>
      <c r="CD36" s="389"/>
      <c r="CE36" s="389"/>
      <c r="CF36" s="389"/>
      <c r="CG36" s="389"/>
      <c r="CH36" s="389"/>
      <c r="CI36" s="389"/>
      <c r="CJ36" s="389"/>
      <c r="CK36" s="389"/>
      <c r="CL36" s="389"/>
      <c r="CM36" s="389"/>
      <c r="CN36" s="212"/>
      <c r="CO36" s="390" t="str">
        <f t="shared" si="3"/>
        <v/>
      </c>
      <c r="CP36" s="390"/>
      <c r="CQ36" s="389" t="str">
        <f>IF('各会計、関係団体の財政状況及び健全化判断比率'!BS9="","",'各会計、関係団体の財政状況及び健全化判断比率'!BS9)</f>
        <v/>
      </c>
      <c r="CR36" s="389"/>
      <c r="CS36" s="389"/>
      <c r="CT36" s="389"/>
      <c r="CU36" s="389"/>
      <c r="CV36" s="389"/>
      <c r="CW36" s="389"/>
      <c r="CX36" s="389"/>
      <c r="CY36" s="389"/>
      <c r="CZ36" s="389"/>
      <c r="DA36" s="389"/>
      <c r="DB36" s="389"/>
      <c r="DC36" s="389"/>
      <c r="DD36" s="389"/>
      <c r="DE36" s="389"/>
      <c r="DF36" s="209"/>
      <c r="DG36" s="391" t="str">
        <f>IF('各会計、関係団体の財政状況及び健全化判断比率'!BR9="","",'各会計、関係団体の財政状況及び健全化判断比率'!BR9)</f>
        <v/>
      </c>
      <c r="DH36" s="391"/>
      <c r="DI36" s="216"/>
      <c r="DJ36" s="184"/>
      <c r="DK36" s="184"/>
      <c r="DL36" s="184"/>
      <c r="DM36" s="184"/>
      <c r="DN36" s="184"/>
      <c r="DO36" s="184"/>
    </row>
    <row r="37" spans="1:119" ht="32.25" customHeight="1" x14ac:dyDescent="0.15">
      <c r="A37" s="185"/>
      <c r="B37" s="211"/>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2"/>
      <c r="U37" s="390" t="str">
        <f t="shared" si="4"/>
        <v/>
      </c>
      <c r="V37" s="390"/>
      <c r="W37" s="389"/>
      <c r="X37" s="389"/>
      <c r="Y37" s="389"/>
      <c r="Z37" s="389"/>
      <c r="AA37" s="389"/>
      <c r="AB37" s="389"/>
      <c r="AC37" s="389"/>
      <c r="AD37" s="389"/>
      <c r="AE37" s="389"/>
      <c r="AF37" s="389"/>
      <c r="AG37" s="389"/>
      <c r="AH37" s="389"/>
      <c r="AI37" s="389"/>
      <c r="AJ37" s="389"/>
      <c r="AK37" s="389"/>
      <c r="AL37" s="212"/>
      <c r="AM37" s="390" t="str">
        <f t="shared" si="0"/>
        <v/>
      </c>
      <c r="AN37" s="390"/>
      <c r="AO37" s="389"/>
      <c r="AP37" s="389"/>
      <c r="AQ37" s="389"/>
      <c r="AR37" s="389"/>
      <c r="AS37" s="389"/>
      <c r="AT37" s="389"/>
      <c r="AU37" s="389"/>
      <c r="AV37" s="389"/>
      <c r="AW37" s="389"/>
      <c r="AX37" s="389"/>
      <c r="AY37" s="389"/>
      <c r="AZ37" s="389"/>
      <c r="BA37" s="389"/>
      <c r="BB37" s="389"/>
      <c r="BC37" s="389"/>
      <c r="BD37" s="212"/>
      <c r="BE37" s="390" t="str">
        <f t="shared" si="1"/>
        <v/>
      </c>
      <c r="BF37" s="390"/>
      <c r="BG37" s="389"/>
      <c r="BH37" s="389"/>
      <c r="BI37" s="389"/>
      <c r="BJ37" s="389"/>
      <c r="BK37" s="389"/>
      <c r="BL37" s="389"/>
      <c r="BM37" s="389"/>
      <c r="BN37" s="389"/>
      <c r="BO37" s="389"/>
      <c r="BP37" s="389"/>
      <c r="BQ37" s="389"/>
      <c r="BR37" s="389"/>
      <c r="BS37" s="389"/>
      <c r="BT37" s="389"/>
      <c r="BU37" s="389"/>
      <c r="BV37" s="212"/>
      <c r="BW37" s="390">
        <f t="shared" si="2"/>
        <v>12</v>
      </c>
      <c r="BX37" s="390"/>
      <c r="BY37" s="389" t="str">
        <f>IF('各会計、関係団体の財政状況及び健全化判断比率'!B71="","",'各会計、関係団体の財政状況及び健全化判断比率'!B71)</f>
        <v>富山県市町村総合事務組合</v>
      </c>
      <c r="BZ37" s="389"/>
      <c r="CA37" s="389"/>
      <c r="CB37" s="389"/>
      <c r="CC37" s="389"/>
      <c r="CD37" s="389"/>
      <c r="CE37" s="389"/>
      <c r="CF37" s="389"/>
      <c r="CG37" s="389"/>
      <c r="CH37" s="389"/>
      <c r="CI37" s="389"/>
      <c r="CJ37" s="389"/>
      <c r="CK37" s="389"/>
      <c r="CL37" s="389"/>
      <c r="CM37" s="389"/>
      <c r="CN37" s="212"/>
      <c r="CO37" s="390" t="str">
        <f t="shared" si="3"/>
        <v/>
      </c>
      <c r="CP37" s="390"/>
      <c r="CQ37" s="389" t="str">
        <f>IF('各会計、関係団体の財政状況及び健全化判断比率'!BS10="","",'各会計、関係団体の財政状況及び健全化判断比率'!BS10)</f>
        <v/>
      </c>
      <c r="CR37" s="389"/>
      <c r="CS37" s="389"/>
      <c r="CT37" s="389"/>
      <c r="CU37" s="389"/>
      <c r="CV37" s="389"/>
      <c r="CW37" s="389"/>
      <c r="CX37" s="389"/>
      <c r="CY37" s="389"/>
      <c r="CZ37" s="389"/>
      <c r="DA37" s="389"/>
      <c r="DB37" s="389"/>
      <c r="DC37" s="389"/>
      <c r="DD37" s="389"/>
      <c r="DE37" s="389"/>
      <c r="DF37" s="209"/>
      <c r="DG37" s="391" t="str">
        <f>IF('各会計、関係団体の財政状況及び健全化判断比率'!BR10="","",'各会計、関係団体の財政状況及び健全化判断比率'!BR10)</f>
        <v/>
      </c>
      <c r="DH37" s="391"/>
      <c r="DI37" s="216"/>
      <c r="DJ37" s="184"/>
      <c r="DK37" s="184"/>
      <c r="DL37" s="184"/>
      <c r="DM37" s="184"/>
      <c r="DN37" s="184"/>
      <c r="DO37" s="184"/>
    </row>
    <row r="38" spans="1:119" ht="32.25" customHeight="1" x14ac:dyDescent="0.15">
      <c r="A38" s="185"/>
      <c r="B38" s="211"/>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2"/>
      <c r="U38" s="390" t="str">
        <f t="shared" si="4"/>
        <v/>
      </c>
      <c r="V38" s="390"/>
      <c r="W38" s="389"/>
      <c r="X38" s="389"/>
      <c r="Y38" s="389"/>
      <c r="Z38" s="389"/>
      <c r="AA38" s="389"/>
      <c r="AB38" s="389"/>
      <c r="AC38" s="389"/>
      <c r="AD38" s="389"/>
      <c r="AE38" s="389"/>
      <c r="AF38" s="389"/>
      <c r="AG38" s="389"/>
      <c r="AH38" s="389"/>
      <c r="AI38" s="389"/>
      <c r="AJ38" s="389"/>
      <c r="AK38" s="389"/>
      <c r="AL38" s="212"/>
      <c r="AM38" s="390" t="str">
        <f t="shared" si="0"/>
        <v/>
      </c>
      <c r="AN38" s="390"/>
      <c r="AO38" s="389"/>
      <c r="AP38" s="389"/>
      <c r="AQ38" s="389"/>
      <c r="AR38" s="389"/>
      <c r="AS38" s="389"/>
      <c r="AT38" s="389"/>
      <c r="AU38" s="389"/>
      <c r="AV38" s="389"/>
      <c r="AW38" s="389"/>
      <c r="AX38" s="389"/>
      <c r="AY38" s="389"/>
      <c r="AZ38" s="389"/>
      <c r="BA38" s="389"/>
      <c r="BB38" s="389"/>
      <c r="BC38" s="389"/>
      <c r="BD38" s="212"/>
      <c r="BE38" s="390" t="str">
        <f t="shared" si="1"/>
        <v/>
      </c>
      <c r="BF38" s="390"/>
      <c r="BG38" s="389"/>
      <c r="BH38" s="389"/>
      <c r="BI38" s="389"/>
      <c r="BJ38" s="389"/>
      <c r="BK38" s="389"/>
      <c r="BL38" s="389"/>
      <c r="BM38" s="389"/>
      <c r="BN38" s="389"/>
      <c r="BO38" s="389"/>
      <c r="BP38" s="389"/>
      <c r="BQ38" s="389"/>
      <c r="BR38" s="389"/>
      <c r="BS38" s="389"/>
      <c r="BT38" s="389"/>
      <c r="BU38" s="389"/>
      <c r="BV38" s="212"/>
      <c r="BW38" s="390">
        <f t="shared" si="2"/>
        <v>13</v>
      </c>
      <c r="BX38" s="390"/>
      <c r="BY38" s="389" t="str">
        <f>IF('各会計、関係団体の財政状況及び健全化判断比率'!B72="","",'各会計、関係団体の財政状況及び健全化判断比率'!B72)</f>
        <v>富山県後期高齢者医療広域連合</v>
      </c>
      <c r="BZ38" s="389"/>
      <c r="CA38" s="389"/>
      <c r="CB38" s="389"/>
      <c r="CC38" s="389"/>
      <c r="CD38" s="389"/>
      <c r="CE38" s="389"/>
      <c r="CF38" s="389"/>
      <c r="CG38" s="389"/>
      <c r="CH38" s="389"/>
      <c r="CI38" s="389"/>
      <c r="CJ38" s="389"/>
      <c r="CK38" s="389"/>
      <c r="CL38" s="389"/>
      <c r="CM38" s="389"/>
      <c r="CN38" s="212"/>
      <c r="CO38" s="390" t="str">
        <f t="shared" si="3"/>
        <v/>
      </c>
      <c r="CP38" s="390"/>
      <c r="CQ38" s="389" t="str">
        <f>IF('各会計、関係団体の財政状況及び健全化判断比率'!BS11="","",'各会計、関係団体の財政状況及び健全化判断比率'!BS11)</f>
        <v/>
      </c>
      <c r="CR38" s="389"/>
      <c r="CS38" s="389"/>
      <c r="CT38" s="389"/>
      <c r="CU38" s="389"/>
      <c r="CV38" s="389"/>
      <c r="CW38" s="389"/>
      <c r="CX38" s="389"/>
      <c r="CY38" s="389"/>
      <c r="CZ38" s="389"/>
      <c r="DA38" s="389"/>
      <c r="DB38" s="389"/>
      <c r="DC38" s="389"/>
      <c r="DD38" s="389"/>
      <c r="DE38" s="389"/>
      <c r="DF38" s="209"/>
      <c r="DG38" s="391" t="str">
        <f>IF('各会計、関係団体の財政状況及び健全化判断比率'!BR11="","",'各会計、関係団体の財政状況及び健全化判断比率'!BR11)</f>
        <v/>
      </c>
      <c r="DH38" s="391"/>
      <c r="DI38" s="216"/>
      <c r="DJ38" s="184"/>
      <c r="DK38" s="184"/>
      <c r="DL38" s="184"/>
      <c r="DM38" s="184"/>
      <c r="DN38" s="184"/>
      <c r="DO38" s="184"/>
    </row>
    <row r="39" spans="1:119" ht="32.25" customHeight="1" x14ac:dyDescent="0.15">
      <c r="A39" s="185"/>
      <c r="B39" s="211"/>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2"/>
      <c r="U39" s="390" t="str">
        <f t="shared" si="4"/>
        <v/>
      </c>
      <c r="V39" s="390"/>
      <c r="W39" s="389"/>
      <c r="X39" s="389"/>
      <c r="Y39" s="389"/>
      <c r="Z39" s="389"/>
      <c r="AA39" s="389"/>
      <c r="AB39" s="389"/>
      <c r="AC39" s="389"/>
      <c r="AD39" s="389"/>
      <c r="AE39" s="389"/>
      <c r="AF39" s="389"/>
      <c r="AG39" s="389"/>
      <c r="AH39" s="389"/>
      <c r="AI39" s="389"/>
      <c r="AJ39" s="389"/>
      <c r="AK39" s="389"/>
      <c r="AL39" s="212"/>
      <c r="AM39" s="390" t="str">
        <f t="shared" si="0"/>
        <v/>
      </c>
      <c r="AN39" s="390"/>
      <c r="AO39" s="389"/>
      <c r="AP39" s="389"/>
      <c r="AQ39" s="389"/>
      <c r="AR39" s="389"/>
      <c r="AS39" s="389"/>
      <c r="AT39" s="389"/>
      <c r="AU39" s="389"/>
      <c r="AV39" s="389"/>
      <c r="AW39" s="389"/>
      <c r="AX39" s="389"/>
      <c r="AY39" s="389"/>
      <c r="AZ39" s="389"/>
      <c r="BA39" s="389"/>
      <c r="BB39" s="389"/>
      <c r="BC39" s="389"/>
      <c r="BD39" s="212"/>
      <c r="BE39" s="390" t="str">
        <f t="shared" si="1"/>
        <v/>
      </c>
      <c r="BF39" s="390"/>
      <c r="BG39" s="389"/>
      <c r="BH39" s="389"/>
      <c r="BI39" s="389"/>
      <c r="BJ39" s="389"/>
      <c r="BK39" s="389"/>
      <c r="BL39" s="389"/>
      <c r="BM39" s="389"/>
      <c r="BN39" s="389"/>
      <c r="BO39" s="389"/>
      <c r="BP39" s="389"/>
      <c r="BQ39" s="389"/>
      <c r="BR39" s="389"/>
      <c r="BS39" s="389"/>
      <c r="BT39" s="389"/>
      <c r="BU39" s="389"/>
      <c r="BV39" s="212"/>
      <c r="BW39" s="390">
        <f t="shared" si="2"/>
        <v>14</v>
      </c>
      <c r="BX39" s="390"/>
      <c r="BY39" s="389" t="str">
        <f>IF('各会計、関係団体の財政状況及び健全化判断比率'!B73="","",'各会計、関係団体の財政状況及び健全化判断比率'!B73)</f>
        <v>　[一般会計]</v>
      </c>
      <c r="BZ39" s="389"/>
      <c r="CA39" s="389"/>
      <c r="CB39" s="389"/>
      <c r="CC39" s="389"/>
      <c r="CD39" s="389"/>
      <c r="CE39" s="389"/>
      <c r="CF39" s="389"/>
      <c r="CG39" s="389"/>
      <c r="CH39" s="389"/>
      <c r="CI39" s="389"/>
      <c r="CJ39" s="389"/>
      <c r="CK39" s="389"/>
      <c r="CL39" s="389"/>
      <c r="CM39" s="389"/>
      <c r="CN39" s="212"/>
      <c r="CO39" s="390" t="str">
        <f t="shared" si="3"/>
        <v/>
      </c>
      <c r="CP39" s="390"/>
      <c r="CQ39" s="389" t="str">
        <f>IF('各会計、関係団体の財政状況及び健全化判断比率'!BS12="","",'各会計、関係団体の財政状況及び健全化判断比率'!BS12)</f>
        <v/>
      </c>
      <c r="CR39" s="389"/>
      <c r="CS39" s="389"/>
      <c r="CT39" s="389"/>
      <c r="CU39" s="389"/>
      <c r="CV39" s="389"/>
      <c r="CW39" s="389"/>
      <c r="CX39" s="389"/>
      <c r="CY39" s="389"/>
      <c r="CZ39" s="389"/>
      <c r="DA39" s="389"/>
      <c r="DB39" s="389"/>
      <c r="DC39" s="389"/>
      <c r="DD39" s="389"/>
      <c r="DE39" s="389"/>
      <c r="DF39" s="209"/>
      <c r="DG39" s="391" t="str">
        <f>IF('各会計、関係団体の財政状況及び健全化判断比率'!BR12="","",'各会計、関係団体の財政状況及び健全化判断比率'!BR12)</f>
        <v/>
      </c>
      <c r="DH39" s="391"/>
      <c r="DI39" s="216"/>
      <c r="DJ39" s="184"/>
      <c r="DK39" s="184"/>
      <c r="DL39" s="184"/>
      <c r="DM39" s="184"/>
      <c r="DN39" s="184"/>
      <c r="DO39" s="184"/>
    </row>
    <row r="40" spans="1:119" ht="32.25" customHeight="1" x14ac:dyDescent="0.15">
      <c r="A40" s="185"/>
      <c r="B40" s="211"/>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2"/>
      <c r="U40" s="390" t="str">
        <f t="shared" si="4"/>
        <v/>
      </c>
      <c r="V40" s="390"/>
      <c r="W40" s="389"/>
      <c r="X40" s="389"/>
      <c r="Y40" s="389"/>
      <c r="Z40" s="389"/>
      <c r="AA40" s="389"/>
      <c r="AB40" s="389"/>
      <c r="AC40" s="389"/>
      <c r="AD40" s="389"/>
      <c r="AE40" s="389"/>
      <c r="AF40" s="389"/>
      <c r="AG40" s="389"/>
      <c r="AH40" s="389"/>
      <c r="AI40" s="389"/>
      <c r="AJ40" s="389"/>
      <c r="AK40" s="389"/>
      <c r="AL40" s="212"/>
      <c r="AM40" s="390" t="str">
        <f t="shared" si="0"/>
        <v/>
      </c>
      <c r="AN40" s="390"/>
      <c r="AO40" s="389"/>
      <c r="AP40" s="389"/>
      <c r="AQ40" s="389"/>
      <c r="AR40" s="389"/>
      <c r="AS40" s="389"/>
      <c r="AT40" s="389"/>
      <c r="AU40" s="389"/>
      <c r="AV40" s="389"/>
      <c r="AW40" s="389"/>
      <c r="AX40" s="389"/>
      <c r="AY40" s="389"/>
      <c r="AZ40" s="389"/>
      <c r="BA40" s="389"/>
      <c r="BB40" s="389"/>
      <c r="BC40" s="389"/>
      <c r="BD40" s="212"/>
      <c r="BE40" s="390" t="str">
        <f t="shared" si="1"/>
        <v/>
      </c>
      <c r="BF40" s="390"/>
      <c r="BG40" s="389"/>
      <c r="BH40" s="389"/>
      <c r="BI40" s="389"/>
      <c r="BJ40" s="389"/>
      <c r="BK40" s="389"/>
      <c r="BL40" s="389"/>
      <c r="BM40" s="389"/>
      <c r="BN40" s="389"/>
      <c r="BO40" s="389"/>
      <c r="BP40" s="389"/>
      <c r="BQ40" s="389"/>
      <c r="BR40" s="389"/>
      <c r="BS40" s="389"/>
      <c r="BT40" s="389"/>
      <c r="BU40" s="389"/>
      <c r="BV40" s="212"/>
      <c r="BW40" s="390">
        <f t="shared" si="2"/>
        <v>15</v>
      </c>
      <c r="BX40" s="390"/>
      <c r="BY40" s="389" t="str">
        <f>IF('各会計、関係団体の財政状況及び健全化判断比率'!B74="","",'各会計、関係団体の財政状況及び健全化判断比率'!B74)</f>
        <v>　[後期高齢者医療事業特別会計]</v>
      </c>
      <c r="BZ40" s="389"/>
      <c r="CA40" s="389"/>
      <c r="CB40" s="389"/>
      <c r="CC40" s="389"/>
      <c r="CD40" s="389"/>
      <c r="CE40" s="389"/>
      <c r="CF40" s="389"/>
      <c r="CG40" s="389"/>
      <c r="CH40" s="389"/>
      <c r="CI40" s="389"/>
      <c r="CJ40" s="389"/>
      <c r="CK40" s="389"/>
      <c r="CL40" s="389"/>
      <c r="CM40" s="389"/>
      <c r="CN40" s="212"/>
      <c r="CO40" s="390" t="str">
        <f t="shared" si="3"/>
        <v/>
      </c>
      <c r="CP40" s="390"/>
      <c r="CQ40" s="389" t="str">
        <f>IF('各会計、関係団体の財政状況及び健全化判断比率'!BS13="","",'各会計、関係団体の財政状況及び健全化判断比率'!BS13)</f>
        <v/>
      </c>
      <c r="CR40" s="389"/>
      <c r="CS40" s="389"/>
      <c r="CT40" s="389"/>
      <c r="CU40" s="389"/>
      <c r="CV40" s="389"/>
      <c r="CW40" s="389"/>
      <c r="CX40" s="389"/>
      <c r="CY40" s="389"/>
      <c r="CZ40" s="389"/>
      <c r="DA40" s="389"/>
      <c r="DB40" s="389"/>
      <c r="DC40" s="389"/>
      <c r="DD40" s="389"/>
      <c r="DE40" s="389"/>
      <c r="DF40" s="209"/>
      <c r="DG40" s="391" t="str">
        <f>IF('各会計、関係団体の財政状況及び健全化判断比率'!BR13="","",'各会計、関係団体の財政状況及び健全化判断比率'!BR13)</f>
        <v/>
      </c>
      <c r="DH40" s="391"/>
      <c r="DI40" s="216"/>
      <c r="DJ40" s="184"/>
      <c r="DK40" s="184"/>
      <c r="DL40" s="184"/>
      <c r="DM40" s="184"/>
      <c r="DN40" s="184"/>
      <c r="DO40" s="184"/>
    </row>
    <row r="41" spans="1:119" ht="32.25" customHeight="1" x14ac:dyDescent="0.15">
      <c r="A41" s="185"/>
      <c r="B41" s="211"/>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2"/>
      <c r="U41" s="390" t="str">
        <f t="shared" si="4"/>
        <v/>
      </c>
      <c r="V41" s="390"/>
      <c r="W41" s="389"/>
      <c r="X41" s="389"/>
      <c r="Y41" s="389"/>
      <c r="Z41" s="389"/>
      <c r="AA41" s="389"/>
      <c r="AB41" s="389"/>
      <c r="AC41" s="389"/>
      <c r="AD41" s="389"/>
      <c r="AE41" s="389"/>
      <c r="AF41" s="389"/>
      <c r="AG41" s="389"/>
      <c r="AH41" s="389"/>
      <c r="AI41" s="389"/>
      <c r="AJ41" s="389"/>
      <c r="AK41" s="389"/>
      <c r="AL41" s="212"/>
      <c r="AM41" s="390" t="str">
        <f t="shared" si="0"/>
        <v/>
      </c>
      <c r="AN41" s="390"/>
      <c r="AO41" s="389"/>
      <c r="AP41" s="389"/>
      <c r="AQ41" s="389"/>
      <c r="AR41" s="389"/>
      <c r="AS41" s="389"/>
      <c r="AT41" s="389"/>
      <c r="AU41" s="389"/>
      <c r="AV41" s="389"/>
      <c r="AW41" s="389"/>
      <c r="AX41" s="389"/>
      <c r="AY41" s="389"/>
      <c r="AZ41" s="389"/>
      <c r="BA41" s="389"/>
      <c r="BB41" s="389"/>
      <c r="BC41" s="389"/>
      <c r="BD41" s="212"/>
      <c r="BE41" s="390" t="str">
        <f t="shared" si="1"/>
        <v/>
      </c>
      <c r="BF41" s="390"/>
      <c r="BG41" s="389"/>
      <c r="BH41" s="389"/>
      <c r="BI41" s="389"/>
      <c r="BJ41" s="389"/>
      <c r="BK41" s="389"/>
      <c r="BL41" s="389"/>
      <c r="BM41" s="389"/>
      <c r="BN41" s="389"/>
      <c r="BO41" s="389"/>
      <c r="BP41" s="389"/>
      <c r="BQ41" s="389"/>
      <c r="BR41" s="389"/>
      <c r="BS41" s="389"/>
      <c r="BT41" s="389"/>
      <c r="BU41" s="389"/>
      <c r="BV41" s="212"/>
      <c r="BW41" s="390">
        <f t="shared" si="2"/>
        <v>16</v>
      </c>
      <c r="BX41" s="390"/>
      <c r="BY41" s="389" t="str">
        <f>IF('各会計、関係団体の財政状況及び健全化判断比率'!B75="","",'各会計、関係団体の財政状況及び健全化判断比率'!B75)</f>
        <v>常願寺川右岸水防市町村組合</v>
      </c>
      <c r="BZ41" s="389"/>
      <c r="CA41" s="389"/>
      <c r="CB41" s="389"/>
      <c r="CC41" s="389"/>
      <c r="CD41" s="389"/>
      <c r="CE41" s="389"/>
      <c r="CF41" s="389"/>
      <c r="CG41" s="389"/>
      <c r="CH41" s="389"/>
      <c r="CI41" s="389"/>
      <c r="CJ41" s="389"/>
      <c r="CK41" s="389"/>
      <c r="CL41" s="389"/>
      <c r="CM41" s="389"/>
      <c r="CN41" s="212"/>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09"/>
      <c r="DG41" s="391" t="str">
        <f>IF('各会計、関係団体の財政状況及び健全化判断比率'!BR14="","",'各会計、関係団体の財政状況及び健全化判断比率'!BR14)</f>
        <v/>
      </c>
      <c r="DH41" s="391"/>
      <c r="DI41" s="216"/>
      <c r="DJ41" s="184"/>
      <c r="DK41" s="184"/>
      <c r="DL41" s="184"/>
      <c r="DM41" s="184"/>
      <c r="DN41" s="184"/>
      <c r="DO41" s="184"/>
    </row>
    <row r="42" spans="1:119" ht="32.25" customHeight="1" x14ac:dyDescent="0.15">
      <c r="A42" s="184"/>
      <c r="B42" s="211"/>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2"/>
      <c r="U42" s="390" t="str">
        <f t="shared" si="4"/>
        <v/>
      </c>
      <c r="V42" s="390"/>
      <c r="W42" s="389"/>
      <c r="X42" s="389"/>
      <c r="Y42" s="389"/>
      <c r="Z42" s="389"/>
      <c r="AA42" s="389"/>
      <c r="AB42" s="389"/>
      <c r="AC42" s="389"/>
      <c r="AD42" s="389"/>
      <c r="AE42" s="389"/>
      <c r="AF42" s="389"/>
      <c r="AG42" s="389"/>
      <c r="AH42" s="389"/>
      <c r="AI42" s="389"/>
      <c r="AJ42" s="389"/>
      <c r="AK42" s="389"/>
      <c r="AL42" s="212"/>
      <c r="AM42" s="390" t="str">
        <f t="shared" si="0"/>
        <v/>
      </c>
      <c r="AN42" s="390"/>
      <c r="AO42" s="389"/>
      <c r="AP42" s="389"/>
      <c r="AQ42" s="389"/>
      <c r="AR42" s="389"/>
      <c r="AS42" s="389"/>
      <c r="AT42" s="389"/>
      <c r="AU42" s="389"/>
      <c r="AV42" s="389"/>
      <c r="AW42" s="389"/>
      <c r="AX42" s="389"/>
      <c r="AY42" s="389"/>
      <c r="AZ42" s="389"/>
      <c r="BA42" s="389"/>
      <c r="BB42" s="389"/>
      <c r="BC42" s="389"/>
      <c r="BD42" s="212"/>
      <c r="BE42" s="390" t="str">
        <f t="shared" si="1"/>
        <v/>
      </c>
      <c r="BF42" s="390"/>
      <c r="BG42" s="389"/>
      <c r="BH42" s="389"/>
      <c r="BI42" s="389"/>
      <c r="BJ42" s="389"/>
      <c r="BK42" s="389"/>
      <c r="BL42" s="389"/>
      <c r="BM42" s="389"/>
      <c r="BN42" s="389"/>
      <c r="BO42" s="389"/>
      <c r="BP42" s="389"/>
      <c r="BQ42" s="389"/>
      <c r="BR42" s="389"/>
      <c r="BS42" s="389"/>
      <c r="BT42" s="389"/>
      <c r="BU42" s="389"/>
      <c r="BV42" s="212"/>
      <c r="BW42" s="390">
        <f t="shared" si="2"/>
        <v>17</v>
      </c>
      <c r="BX42" s="390"/>
      <c r="BY42" s="389" t="str">
        <f>IF('各会計、関係団体の財政状況及び健全化判断比率'!B76="","",'各会計、関係団体の財政状況及び健全化判断比率'!B76)</f>
        <v>中新川広域行政事務組合</v>
      </c>
      <c r="BZ42" s="389"/>
      <c r="CA42" s="389"/>
      <c r="CB42" s="389"/>
      <c r="CC42" s="389"/>
      <c r="CD42" s="389"/>
      <c r="CE42" s="389"/>
      <c r="CF42" s="389"/>
      <c r="CG42" s="389"/>
      <c r="CH42" s="389"/>
      <c r="CI42" s="389"/>
      <c r="CJ42" s="389"/>
      <c r="CK42" s="389"/>
      <c r="CL42" s="389"/>
      <c r="CM42" s="389"/>
      <c r="CN42" s="212"/>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09"/>
      <c r="DG42" s="391" t="str">
        <f>IF('各会計、関係団体の財政状況及び健全化判断比率'!BR15="","",'各会計、関係団体の財政状況及び健全化判断比率'!BR15)</f>
        <v/>
      </c>
      <c r="DH42" s="391"/>
      <c r="DI42" s="216"/>
      <c r="DJ42" s="184"/>
      <c r="DK42" s="184"/>
      <c r="DL42" s="184"/>
      <c r="DM42" s="184"/>
      <c r="DN42" s="184"/>
      <c r="DO42" s="184"/>
    </row>
    <row r="43" spans="1:119" ht="32.25" customHeight="1" x14ac:dyDescent="0.15">
      <c r="A43" s="184"/>
      <c r="B43" s="211"/>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2"/>
      <c r="U43" s="390" t="str">
        <f t="shared" si="4"/>
        <v/>
      </c>
      <c r="V43" s="390"/>
      <c r="W43" s="389"/>
      <c r="X43" s="389"/>
      <c r="Y43" s="389"/>
      <c r="Z43" s="389"/>
      <c r="AA43" s="389"/>
      <c r="AB43" s="389"/>
      <c r="AC43" s="389"/>
      <c r="AD43" s="389"/>
      <c r="AE43" s="389"/>
      <c r="AF43" s="389"/>
      <c r="AG43" s="389"/>
      <c r="AH43" s="389"/>
      <c r="AI43" s="389"/>
      <c r="AJ43" s="389"/>
      <c r="AK43" s="389"/>
      <c r="AL43" s="212"/>
      <c r="AM43" s="390" t="str">
        <f t="shared" si="0"/>
        <v/>
      </c>
      <c r="AN43" s="390"/>
      <c r="AO43" s="389"/>
      <c r="AP43" s="389"/>
      <c r="AQ43" s="389"/>
      <c r="AR43" s="389"/>
      <c r="AS43" s="389"/>
      <c r="AT43" s="389"/>
      <c r="AU43" s="389"/>
      <c r="AV43" s="389"/>
      <c r="AW43" s="389"/>
      <c r="AX43" s="389"/>
      <c r="AY43" s="389"/>
      <c r="AZ43" s="389"/>
      <c r="BA43" s="389"/>
      <c r="BB43" s="389"/>
      <c r="BC43" s="389"/>
      <c r="BD43" s="212"/>
      <c r="BE43" s="390" t="str">
        <f t="shared" si="1"/>
        <v/>
      </c>
      <c r="BF43" s="390"/>
      <c r="BG43" s="389"/>
      <c r="BH43" s="389"/>
      <c r="BI43" s="389"/>
      <c r="BJ43" s="389"/>
      <c r="BK43" s="389"/>
      <c r="BL43" s="389"/>
      <c r="BM43" s="389"/>
      <c r="BN43" s="389"/>
      <c r="BO43" s="389"/>
      <c r="BP43" s="389"/>
      <c r="BQ43" s="389"/>
      <c r="BR43" s="389"/>
      <c r="BS43" s="389"/>
      <c r="BT43" s="389"/>
      <c r="BU43" s="389"/>
      <c r="BV43" s="212"/>
      <c r="BW43" s="390">
        <f t="shared" si="2"/>
        <v>18</v>
      </c>
      <c r="BX43" s="390"/>
      <c r="BY43" s="389" t="str">
        <f>IF('各会計、関係団体の財政状況及び健全化判断比率'!B77="","",'各会計、関係団体の財政状況及び健全化判断比率'!B77)</f>
        <v>　[一般会計]</v>
      </c>
      <c r="BZ43" s="389"/>
      <c r="CA43" s="389"/>
      <c r="CB43" s="389"/>
      <c r="CC43" s="389"/>
      <c r="CD43" s="389"/>
      <c r="CE43" s="389"/>
      <c r="CF43" s="389"/>
      <c r="CG43" s="389"/>
      <c r="CH43" s="389"/>
      <c r="CI43" s="389"/>
      <c r="CJ43" s="389"/>
      <c r="CK43" s="389"/>
      <c r="CL43" s="389"/>
      <c r="CM43" s="389"/>
      <c r="CN43" s="212"/>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09"/>
      <c r="DG43" s="391" t="str">
        <f>IF('各会計、関係団体の財政状況及び健全化判断比率'!BR16="","",'各会計、関係団体の財政状況及び健全化判断比率'!BR16)</f>
        <v/>
      </c>
      <c r="DH43" s="391"/>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209</v>
      </c>
      <c r="C46" s="184"/>
      <c r="D46" s="184"/>
      <c r="E46" s="184" t="s">
        <v>210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213</v>
      </c>
    </row>
    <row r="50" spans="5:5" x14ac:dyDescent="0.15">
      <c r="E50" s="186" t="s">
        <v>214</v>
      </c>
    </row>
    <row r="51" spans="5:5" x14ac:dyDescent="0.15">
      <c r="E51" s="186" t="s">
        <v>215</v>
      </c>
    </row>
    <row r="52" spans="5:5" x14ac:dyDescent="0.15">
      <c r="E52" s="186" t="s">
        <v>216</v>
      </c>
    </row>
    <row r="53" spans="5:5" x14ac:dyDescent="0.15"/>
    <row r="54" spans="5:5" x14ac:dyDescent="0.15"/>
    <row r="55" spans="5:5" x14ac:dyDescent="0.15"/>
    <row r="56" spans="5:5" x14ac:dyDescent="0.15"/>
  </sheetData>
  <sheetProtection algorithmName="SHA-512" hashValue="8xt2atHcY49e49P3GJePKSuN/VGwllrZWDYYa3fyS7j8WwDsp+tWCrs7WqD1abw1ac6KQLVf+AVsR8aQx1tg6Q==" saltValue="6w3V279mNAsGFAE75xju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2" t="s">
        <v>217</v>
      </c>
      <c r="DI1" s="763"/>
      <c r="DJ1" s="763"/>
      <c r="DK1" s="763"/>
      <c r="DL1" s="763"/>
      <c r="DM1" s="763"/>
      <c r="DN1" s="764"/>
      <c r="DO1" s="224"/>
      <c r="DP1" s="762" t="s">
        <v>218</v>
      </c>
      <c r="DQ1" s="763"/>
      <c r="DR1" s="763"/>
      <c r="DS1" s="763"/>
      <c r="DT1" s="763"/>
      <c r="DU1" s="763"/>
      <c r="DV1" s="763"/>
      <c r="DW1" s="763"/>
      <c r="DX1" s="763"/>
      <c r="DY1" s="763"/>
      <c r="DZ1" s="763"/>
      <c r="EA1" s="763"/>
      <c r="EB1" s="763"/>
      <c r="EC1" s="764"/>
      <c r="ED1" s="222"/>
      <c r="EE1" s="222"/>
      <c r="EF1" s="222"/>
      <c r="EG1" s="222"/>
      <c r="EH1" s="222"/>
      <c r="EI1" s="222"/>
      <c r="EJ1" s="222"/>
      <c r="EK1" s="222"/>
      <c r="EL1" s="222"/>
      <c r="EM1" s="222"/>
    </row>
    <row r="2" spans="2:143" ht="22.5" customHeight="1" x14ac:dyDescent="0.15">
      <c r="B2" s="225" t="s">
        <v>219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4" t="s">
        <v>220</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221</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222</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15">
      <c r="B4" s="704" t="s">
        <v>1</v>
      </c>
      <c r="C4" s="705"/>
      <c r="D4" s="705"/>
      <c r="E4" s="705"/>
      <c r="F4" s="705"/>
      <c r="G4" s="705"/>
      <c r="H4" s="705"/>
      <c r="I4" s="705"/>
      <c r="J4" s="705"/>
      <c r="K4" s="705"/>
      <c r="L4" s="705"/>
      <c r="M4" s="705"/>
      <c r="N4" s="705"/>
      <c r="O4" s="705"/>
      <c r="P4" s="705"/>
      <c r="Q4" s="706"/>
      <c r="R4" s="704" t="s">
        <v>223</v>
      </c>
      <c r="S4" s="705"/>
      <c r="T4" s="705"/>
      <c r="U4" s="705"/>
      <c r="V4" s="705"/>
      <c r="W4" s="705"/>
      <c r="X4" s="705"/>
      <c r="Y4" s="706"/>
      <c r="Z4" s="704" t="s">
        <v>224</v>
      </c>
      <c r="AA4" s="705"/>
      <c r="AB4" s="705"/>
      <c r="AC4" s="706"/>
      <c r="AD4" s="704" t="s">
        <v>225</v>
      </c>
      <c r="AE4" s="705"/>
      <c r="AF4" s="705"/>
      <c r="AG4" s="705"/>
      <c r="AH4" s="705"/>
      <c r="AI4" s="705"/>
      <c r="AJ4" s="705"/>
      <c r="AK4" s="706"/>
      <c r="AL4" s="704" t="s">
        <v>224</v>
      </c>
      <c r="AM4" s="705"/>
      <c r="AN4" s="705"/>
      <c r="AO4" s="706"/>
      <c r="AP4" s="765" t="s">
        <v>226</v>
      </c>
      <c r="AQ4" s="765"/>
      <c r="AR4" s="765"/>
      <c r="AS4" s="765"/>
      <c r="AT4" s="765"/>
      <c r="AU4" s="765"/>
      <c r="AV4" s="765"/>
      <c r="AW4" s="765"/>
      <c r="AX4" s="765"/>
      <c r="AY4" s="765"/>
      <c r="AZ4" s="765"/>
      <c r="BA4" s="765"/>
      <c r="BB4" s="765"/>
      <c r="BC4" s="765"/>
      <c r="BD4" s="765"/>
      <c r="BE4" s="765"/>
      <c r="BF4" s="765"/>
      <c r="BG4" s="765" t="s">
        <v>227</v>
      </c>
      <c r="BH4" s="765"/>
      <c r="BI4" s="765"/>
      <c r="BJ4" s="765"/>
      <c r="BK4" s="765"/>
      <c r="BL4" s="765"/>
      <c r="BM4" s="765"/>
      <c r="BN4" s="765"/>
      <c r="BO4" s="765" t="s">
        <v>224</v>
      </c>
      <c r="BP4" s="765"/>
      <c r="BQ4" s="765"/>
      <c r="BR4" s="765"/>
      <c r="BS4" s="765" t="s">
        <v>228</v>
      </c>
      <c r="BT4" s="765"/>
      <c r="BU4" s="765"/>
      <c r="BV4" s="765"/>
      <c r="BW4" s="765"/>
      <c r="BX4" s="765"/>
      <c r="BY4" s="765"/>
      <c r="BZ4" s="765"/>
      <c r="CA4" s="765"/>
      <c r="CB4" s="765"/>
      <c r="CD4" s="747" t="s">
        <v>229</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28" customFormat="1" ht="11.25" customHeight="1" x14ac:dyDescent="0.15">
      <c r="B5" s="711" t="s">
        <v>230</v>
      </c>
      <c r="C5" s="712"/>
      <c r="D5" s="712"/>
      <c r="E5" s="712"/>
      <c r="F5" s="712"/>
      <c r="G5" s="712"/>
      <c r="H5" s="712"/>
      <c r="I5" s="712"/>
      <c r="J5" s="712"/>
      <c r="K5" s="712"/>
      <c r="L5" s="712"/>
      <c r="M5" s="712"/>
      <c r="N5" s="712"/>
      <c r="O5" s="712"/>
      <c r="P5" s="712"/>
      <c r="Q5" s="713"/>
      <c r="R5" s="698">
        <v>3365542</v>
      </c>
      <c r="S5" s="699"/>
      <c r="T5" s="699"/>
      <c r="U5" s="699"/>
      <c r="V5" s="699"/>
      <c r="W5" s="699"/>
      <c r="X5" s="699"/>
      <c r="Y5" s="742"/>
      <c r="Z5" s="760">
        <v>26</v>
      </c>
      <c r="AA5" s="760"/>
      <c r="AB5" s="760"/>
      <c r="AC5" s="760"/>
      <c r="AD5" s="761">
        <v>3365542</v>
      </c>
      <c r="AE5" s="761"/>
      <c r="AF5" s="761"/>
      <c r="AG5" s="761"/>
      <c r="AH5" s="761"/>
      <c r="AI5" s="761"/>
      <c r="AJ5" s="761"/>
      <c r="AK5" s="761"/>
      <c r="AL5" s="743">
        <v>46.1</v>
      </c>
      <c r="AM5" s="716"/>
      <c r="AN5" s="716"/>
      <c r="AO5" s="744"/>
      <c r="AP5" s="711" t="s">
        <v>231</v>
      </c>
      <c r="AQ5" s="712"/>
      <c r="AR5" s="712"/>
      <c r="AS5" s="712"/>
      <c r="AT5" s="712"/>
      <c r="AU5" s="712"/>
      <c r="AV5" s="712"/>
      <c r="AW5" s="712"/>
      <c r="AX5" s="712"/>
      <c r="AY5" s="712"/>
      <c r="AZ5" s="712"/>
      <c r="BA5" s="712"/>
      <c r="BB5" s="712"/>
      <c r="BC5" s="712"/>
      <c r="BD5" s="712"/>
      <c r="BE5" s="712"/>
      <c r="BF5" s="713"/>
      <c r="BG5" s="643">
        <v>3343941</v>
      </c>
      <c r="BH5" s="644"/>
      <c r="BI5" s="644"/>
      <c r="BJ5" s="644"/>
      <c r="BK5" s="644"/>
      <c r="BL5" s="644"/>
      <c r="BM5" s="644"/>
      <c r="BN5" s="645"/>
      <c r="BO5" s="680">
        <v>99.4</v>
      </c>
      <c r="BP5" s="680"/>
      <c r="BQ5" s="680"/>
      <c r="BR5" s="680"/>
      <c r="BS5" s="681">
        <v>208131</v>
      </c>
      <c r="BT5" s="681"/>
      <c r="BU5" s="681"/>
      <c r="BV5" s="681"/>
      <c r="BW5" s="681"/>
      <c r="BX5" s="681"/>
      <c r="BY5" s="681"/>
      <c r="BZ5" s="681"/>
      <c r="CA5" s="681"/>
      <c r="CB5" s="731"/>
      <c r="CD5" s="747" t="s">
        <v>226</v>
      </c>
      <c r="CE5" s="748"/>
      <c r="CF5" s="748"/>
      <c r="CG5" s="748"/>
      <c r="CH5" s="748"/>
      <c r="CI5" s="748"/>
      <c r="CJ5" s="748"/>
      <c r="CK5" s="748"/>
      <c r="CL5" s="748"/>
      <c r="CM5" s="748"/>
      <c r="CN5" s="748"/>
      <c r="CO5" s="748"/>
      <c r="CP5" s="748"/>
      <c r="CQ5" s="749"/>
      <c r="CR5" s="747" t="s">
        <v>232</v>
      </c>
      <c r="CS5" s="748"/>
      <c r="CT5" s="748"/>
      <c r="CU5" s="748"/>
      <c r="CV5" s="748"/>
      <c r="CW5" s="748"/>
      <c r="CX5" s="748"/>
      <c r="CY5" s="749"/>
      <c r="CZ5" s="747" t="s">
        <v>224</v>
      </c>
      <c r="DA5" s="748"/>
      <c r="DB5" s="748"/>
      <c r="DC5" s="749"/>
      <c r="DD5" s="747" t="s">
        <v>233</v>
      </c>
      <c r="DE5" s="748"/>
      <c r="DF5" s="748"/>
      <c r="DG5" s="748"/>
      <c r="DH5" s="748"/>
      <c r="DI5" s="748"/>
      <c r="DJ5" s="748"/>
      <c r="DK5" s="748"/>
      <c r="DL5" s="748"/>
      <c r="DM5" s="748"/>
      <c r="DN5" s="748"/>
      <c r="DO5" s="748"/>
      <c r="DP5" s="749"/>
      <c r="DQ5" s="747" t="s">
        <v>234</v>
      </c>
      <c r="DR5" s="748"/>
      <c r="DS5" s="748"/>
      <c r="DT5" s="748"/>
      <c r="DU5" s="748"/>
      <c r="DV5" s="748"/>
      <c r="DW5" s="748"/>
      <c r="DX5" s="748"/>
      <c r="DY5" s="748"/>
      <c r="DZ5" s="748"/>
      <c r="EA5" s="748"/>
      <c r="EB5" s="748"/>
      <c r="EC5" s="749"/>
    </row>
    <row r="6" spans="2:143" ht="11.25" customHeight="1" x14ac:dyDescent="0.15">
      <c r="B6" s="640" t="s">
        <v>235</v>
      </c>
      <c r="C6" s="641"/>
      <c r="D6" s="641"/>
      <c r="E6" s="641"/>
      <c r="F6" s="641"/>
      <c r="G6" s="641"/>
      <c r="H6" s="641"/>
      <c r="I6" s="641"/>
      <c r="J6" s="641"/>
      <c r="K6" s="641"/>
      <c r="L6" s="641"/>
      <c r="M6" s="641"/>
      <c r="N6" s="641"/>
      <c r="O6" s="641"/>
      <c r="P6" s="641"/>
      <c r="Q6" s="642"/>
      <c r="R6" s="643">
        <v>131233</v>
      </c>
      <c r="S6" s="644"/>
      <c r="T6" s="644"/>
      <c r="U6" s="644"/>
      <c r="V6" s="644"/>
      <c r="W6" s="644"/>
      <c r="X6" s="644"/>
      <c r="Y6" s="645"/>
      <c r="Z6" s="680">
        <v>1</v>
      </c>
      <c r="AA6" s="680"/>
      <c r="AB6" s="680"/>
      <c r="AC6" s="680"/>
      <c r="AD6" s="681">
        <v>131233</v>
      </c>
      <c r="AE6" s="681"/>
      <c r="AF6" s="681"/>
      <c r="AG6" s="681"/>
      <c r="AH6" s="681"/>
      <c r="AI6" s="681"/>
      <c r="AJ6" s="681"/>
      <c r="AK6" s="681"/>
      <c r="AL6" s="646">
        <v>1.8</v>
      </c>
      <c r="AM6" s="647"/>
      <c r="AN6" s="647"/>
      <c r="AO6" s="682"/>
      <c r="AP6" s="640" t="s">
        <v>236</v>
      </c>
      <c r="AQ6" s="641"/>
      <c r="AR6" s="641"/>
      <c r="AS6" s="641"/>
      <c r="AT6" s="641"/>
      <c r="AU6" s="641"/>
      <c r="AV6" s="641"/>
      <c r="AW6" s="641"/>
      <c r="AX6" s="641"/>
      <c r="AY6" s="641"/>
      <c r="AZ6" s="641"/>
      <c r="BA6" s="641"/>
      <c r="BB6" s="641"/>
      <c r="BC6" s="641"/>
      <c r="BD6" s="641"/>
      <c r="BE6" s="641"/>
      <c r="BF6" s="642"/>
      <c r="BG6" s="643">
        <v>3343941</v>
      </c>
      <c r="BH6" s="644"/>
      <c r="BI6" s="644"/>
      <c r="BJ6" s="644"/>
      <c r="BK6" s="644"/>
      <c r="BL6" s="644"/>
      <c r="BM6" s="644"/>
      <c r="BN6" s="645"/>
      <c r="BO6" s="680">
        <v>99.4</v>
      </c>
      <c r="BP6" s="680"/>
      <c r="BQ6" s="680"/>
      <c r="BR6" s="680"/>
      <c r="BS6" s="681">
        <v>208131</v>
      </c>
      <c r="BT6" s="681"/>
      <c r="BU6" s="681"/>
      <c r="BV6" s="681"/>
      <c r="BW6" s="681"/>
      <c r="BX6" s="681"/>
      <c r="BY6" s="681"/>
      <c r="BZ6" s="681"/>
      <c r="CA6" s="681"/>
      <c r="CB6" s="731"/>
      <c r="CD6" s="701" t="s">
        <v>237</v>
      </c>
      <c r="CE6" s="702"/>
      <c r="CF6" s="702"/>
      <c r="CG6" s="702"/>
      <c r="CH6" s="702"/>
      <c r="CI6" s="702"/>
      <c r="CJ6" s="702"/>
      <c r="CK6" s="702"/>
      <c r="CL6" s="702"/>
      <c r="CM6" s="702"/>
      <c r="CN6" s="702"/>
      <c r="CO6" s="702"/>
      <c r="CP6" s="702"/>
      <c r="CQ6" s="703"/>
      <c r="CR6" s="643">
        <v>122908</v>
      </c>
      <c r="CS6" s="644"/>
      <c r="CT6" s="644"/>
      <c r="CU6" s="644"/>
      <c r="CV6" s="644"/>
      <c r="CW6" s="644"/>
      <c r="CX6" s="644"/>
      <c r="CY6" s="645"/>
      <c r="CZ6" s="743">
        <v>1</v>
      </c>
      <c r="DA6" s="716"/>
      <c r="DB6" s="716"/>
      <c r="DC6" s="746"/>
      <c r="DD6" s="649" t="s">
        <v>131</v>
      </c>
      <c r="DE6" s="644"/>
      <c r="DF6" s="644"/>
      <c r="DG6" s="644"/>
      <c r="DH6" s="644"/>
      <c r="DI6" s="644"/>
      <c r="DJ6" s="644"/>
      <c r="DK6" s="644"/>
      <c r="DL6" s="644"/>
      <c r="DM6" s="644"/>
      <c r="DN6" s="644"/>
      <c r="DO6" s="644"/>
      <c r="DP6" s="645"/>
      <c r="DQ6" s="649">
        <v>122908</v>
      </c>
      <c r="DR6" s="644"/>
      <c r="DS6" s="644"/>
      <c r="DT6" s="644"/>
      <c r="DU6" s="644"/>
      <c r="DV6" s="644"/>
      <c r="DW6" s="644"/>
      <c r="DX6" s="644"/>
      <c r="DY6" s="644"/>
      <c r="DZ6" s="644"/>
      <c r="EA6" s="644"/>
      <c r="EB6" s="644"/>
      <c r="EC6" s="687"/>
    </row>
    <row r="7" spans="2:143" ht="11.25" customHeight="1" x14ac:dyDescent="0.15">
      <c r="B7" s="640" t="s">
        <v>238</v>
      </c>
      <c r="C7" s="641"/>
      <c r="D7" s="641"/>
      <c r="E7" s="641"/>
      <c r="F7" s="641"/>
      <c r="G7" s="641"/>
      <c r="H7" s="641"/>
      <c r="I7" s="641"/>
      <c r="J7" s="641"/>
      <c r="K7" s="641"/>
      <c r="L7" s="641"/>
      <c r="M7" s="641"/>
      <c r="N7" s="641"/>
      <c r="O7" s="641"/>
      <c r="P7" s="641"/>
      <c r="Q7" s="642"/>
      <c r="R7" s="643">
        <v>3506</v>
      </c>
      <c r="S7" s="644"/>
      <c r="T7" s="644"/>
      <c r="U7" s="644"/>
      <c r="V7" s="644"/>
      <c r="W7" s="644"/>
      <c r="X7" s="644"/>
      <c r="Y7" s="645"/>
      <c r="Z7" s="680">
        <v>0</v>
      </c>
      <c r="AA7" s="680"/>
      <c r="AB7" s="680"/>
      <c r="AC7" s="680"/>
      <c r="AD7" s="681">
        <v>3506</v>
      </c>
      <c r="AE7" s="681"/>
      <c r="AF7" s="681"/>
      <c r="AG7" s="681"/>
      <c r="AH7" s="681"/>
      <c r="AI7" s="681"/>
      <c r="AJ7" s="681"/>
      <c r="AK7" s="681"/>
      <c r="AL7" s="646">
        <v>0</v>
      </c>
      <c r="AM7" s="647"/>
      <c r="AN7" s="647"/>
      <c r="AO7" s="682"/>
      <c r="AP7" s="640" t="s">
        <v>239</v>
      </c>
      <c r="AQ7" s="641"/>
      <c r="AR7" s="641"/>
      <c r="AS7" s="641"/>
      <c r="AT7" s="641"/>
      <c r="AU7" s="641"/>
      <c r="AV7" s="641"/>
      <c r="AW7" s="641"/>
      <c r="AX7" s="641"/>
      <c r="AY7" s="641"/>
      <c r="AZ7" s="641"/>
      <c r="BA7" s="641"/>
      <c r="BB7" s="641"/>
      <c r="BC7" s="641"/>
      <c r="BD7" s="641"/>
      <c r="BE7" s="641"/>
      <c r="BF7" s="642"/>
      <c r="BG7" s="643">
        <v>1452291</v>
      </c>
      <c r="BH7" s="644"/>
      <c r="BI7" s="644"/>
      <c r="BJ7" s="644"/>
      <c r="BK7" s="644"/>
      <c r="BL7" s="644"/>
      <c r="BM7" s="644"/>
      <c r="BN7" s="645"/>
      <c r="BO7" s="680">
        <v>43.2</v>
      </c>
      <c r="BP7" s="680"/>
      <c r="BQ7" s="680"/>
      <c r="BR7" s="680"/>
      <c r="BS7" s="681">
        <v>39772</v>
      </c>
      <c r="BT7" s="681"/>
      <c r="BU7" s="681"/>
      <c r="BV7" s="681"/>
      <c r="BW7" s="681"/>
      <c r="BX7" s="681"/>
      <c r="BY7" s="681"/>
      <c r="BZ7" s="681"/>
      <c r="CA7" s="681"/>
      <c r="CB7" s="731"/>
      <c r="CD7" s="676" t="s">
        <v>240</v>
      </c>
      <c r="CE7" s="677"/>
      <c r="CF7" s="677"/>
      <c r="CG7" s="677"/>
      <c r="CH7" s="677"/>
      <c r="CI7" s="677"/>
      <c r="CJ7" s="677"/>
      <c r="CK7" s="677"/>
      <c r="CL7" s="677"/>
      <c r="CM7" s="677"/>
      <c r="CN7" s="677"/>
      <c r="CO7" s="677"/>
      <c r="CP7" s="677"/>
      <c r="CQ7" s="678"/>
      <c r="CR7" s="643">
        <v>1578350</v>
      </c>
      <c r="CS7" s="644"/>
      <c r="CT7" s="644"/>
      <c r="CU7" s="644"/>
      <c r="CV7" s="644"/>
      <c r="CW7" s="644"/>
      <c r="CX7" s="644"/>
      <c r="CY7" s="645"/>
      <c r="CZ7" s="680">
        <v>12.7</v>
      </c>
      <c r="DA7" s="680"/>
      <c r="DB7" s="680"/>
      <c r="DC7" s="680"/>
      <c r="DD7" s="649">
        <v>146621</v>
      </c>
      <c r="DE7" s="644"/>
      <c r="DF7" s="644"/>
      <c r="DG7" s="644"/>
      <c r="DH7" s="644"/>
      <c r="DI7" s="644"/>
      <c r="DJ7" s="644"/>
      <c r="DK7" s="644"/>
      <c r="DL7" s="644"/>
      <c r="DM7" s="644"/>
      <c r="DN7" s="644"/>
      <c r="DO7" s="644"/>
      <c r="DP7" s="645"/>
      <c r="DQ7" s="649">
        <v>1276117</v>
      </c>
      <c r="DR7" s="644"/>
      <c r="DS7" s="644"/>
      <c r="DT7" s="644"/>
      <c r="DU7" s="644"/>
      <c r="DV7" s="644"/>
      <c r="DW7" s="644"/>
      <c r="DX7" s="644"/>
      <c r="DY7" s="644"/>
      <c r="DZ7" s="644"/>
      <c r="EA7" s="644"/>
      <c r="EB7" s="644"/>
      <c r="EC7" s="687"/>
    </row>
    <row r="8" spans="2:143" ht="11.25" customHeight="1" x14ac:dyDescent="0.15">
      <c r="B8" s="640" t="s">
        <v>241</v>
      </c>
      <c r="C8" s="641"/>
      <c r="D8" s="641"/>
      <c r="E8" s="641"/>
      <c r="F8" s="641"/>
      <c r="G8" s="641"/>
      <c r="H8" s="641"/>
      <c r="I8" s="641"/>
      <c r="J8" s="641"/>
      <c r="K8" s="641"/>
      <c r="L8" s="641"/>
      <c r="M8" s="641"/>
      <c r="N8" s="641"/>
      <c r="O8" s="641"/>
      <c r="P8" s="641"/>
      <c r="Q8" s="642"/>
      <c r="R8" s="643">
        <v>15879</v>
      </c>
      <c r="S8" s="644"/>
      <c r="T8" s="644"/>
      <c r="U8" s="644"/>
      <c r="V8" s="644"/>
      <c r="W8" s="644"/>
      <c r="X8" s="644"/>
      <c r="Y8" s="645"/>
      <c r="Z8" s="680">
        <v>0.1</v>
      </c>
      <c r="AA8" s="680"/>
      <c r="AB8" s="680"/>
      <c r="AC8" s="680"/>
      <c r="AD8" s="681">
        <v>15879</v>
      </c>
      <c r="AE8" s="681"/>
      <c r="AF8" s="681"/>
      <c r="AG8" s="681"/>
      <c r="AH8" s="681"/>
      <c r="AI8" s="681"/>
      <c r="AJ8" s="681"/>
      <c r="AK8" s="681"/>
      <c r="AL8" s="646">
        <v>0.2</v>
      </c>
      <c r="AM8" s="647"/>
      <c r="AN8" s="647"/>
      <c r="AO8" s="682"/>
      <c r="AP8" s="640" t="s">
        <v>242</v>
      </c>
      <c r="AQ8" s="641"/>
      <c r="AR8" s="641"/>
      <c r="AS8" s="641"/>
      <c r="AT8" s="641"/>
      <c r="AU8" s="641"/>
      <c r="AV8" s="641"/>
      <c r="AW8" s="641"/>
      <c r="AX8" s="641"/>
      <c r="AY8" s="641"/>
      <c r="AZ8" s="641"/>
      <c r="BA8" s="641"/>
      <c r="BB8" s="641"/>
      <c r="BC8" s="641"/>
      <c r="BD8" s="641"/>
      <c r="BE8" s="641"/>
      <c r="BF8" s="642"/>
      <c r="BG8" s="643">
        <v>49341</v>
      </c>
      <c r="BH8" s="644"/>
      <c r="BI8" s="644"/>
      <c r="BJ8" s="644"/>
      <c r="BK8" s="644"/>
      <c r="BL8" s="644"/>
      <c r="BM8" s="644"/>
      <c r="BN8" s="645"/>
      <c r="BO8" s="680">
        <v>1.5</v>
      </c>
      <c r="BP8" s="680"/>
      <c r="BQ8" s="680"/>
      <c r="BR8" s="680"/>
      <c r="BS8" s="649" t="s">
        <v>140</v>
      </c>
      <c r="BT8" s="644"/>
      <c r="BU8" s="644"/>
      <c r="BV8" s="644"/>
      <c r="BW8" s="644"/>
      <c r="BX8" s="644"/>
      <c r="BY8" s="644"/>
      <c r="BZ8" s="644"/>
      <c r="CA8" s="644"/>
      <c r="CB8" s="687"/>
      <c r="CD8" s="676" t="s">
        <v>243</v>
      </c>
      <c r="CE8" s="677"/>
      <c r="CF8" s="677"/>
      <c r="CG8" s="677"/>
      <c r="CH8" s="677"/>
      <c r="CI8" s="677"/>
      <c r="CJ8" s="677"/>
      <c r="CK8" s="677"/>
      <c r="CL8" s="677"/>
      <c r="CM8" s="677"/>
      <c r="CN8" s="677"/>
      <c r="CO8" s="677"/>
      <c r="CP8" s="677"/>
      <c r="CQ8" s="678"/>
      <c r="CR8" s="643">
        <v>3339003</v>
      </c>
      <c r="CS8" s="644"/>
      <c r="CT8" s="644"/>
      <c r="CU8" s="644"/>
      <c r="CV8" s="644"/>
      <c r="CW8" s="644"/>
      <c r="CX8" s="644"/>
      <c r="CY8" s="645"/>
      <c r="CZ8" s="680">
        <v>26.9</v>
      </c>
      <c r="DA8" s="680"/>
      <c r="DB8" s="680"/>
      <c r="DC8" s="680"/>
      <c r="DD8" s="649">
        <v>56557</v>
      </c>
      <c r="DE8" s="644"/>
      <c r="DF8" s="644"/>
      <c r="DG8" s="644"/>
      <c r="DH8" s="644"/>
      <c r="DI8" s="644"/>
      <c r="DJ8" s="644"/>
      <c r="DK8" s="644"/>
      <c r="DL8" s="644"/>
      <c r="DM8" s="644"/>
      <c r="DN8" s="644"/>
      <c r="DO8" s="644"/>
      <c r="DP8" s="645"/>
      <c r="DQ8" s="649">
        <v>2045443</v>
      </c>
      <c r="DR8" s="644"/>
      <c r="DS8" s="644"/>
      <c r="DT8" s="644"/>
      <c r="DU8" s="644"/>
      <c r="DV8" s="644"/>
      <c r="DW8" s="644"/>
      <c r="DX8" s="644"/>
      <c r="DY8" s="644"/>
      <c r="DZ8" s="644"/>
      <c r="EA8" s="644"/>
      <c r="EB8" s="644"/>
      <c r="EC8" s="687"/>
    </row>
    <row r="9" spans="2:143" ht="11.25" customHeight="1" x14ac:dyDescent="0.15">
      <c r="B9" s="640" t="s">
        <v>244</v>
      </c>
      <c r="C9" s="641"/>
      <c r="D9" s="641"/>
      <c r="E9" s="641"/>
      <c r="F9" s="641"/>
      <c r="G9" s="641"/>
      <c r="H9" s="641"/>
      <c r="I9" s="641"/>
      <c r="J9" s="641"/>
      <c r="K9" s="641"/>
      <c r="L9" s="641"/>
      <c r="M9" s="641"/>
      <c r="N9" s="641"/>
      <c r="O9" s="641"/>
      <c r="P9" s="641"/>
      <c r="Q9" s="642"/>
      <c r="R9" s="643">
        <v>8780</v>
      </c>
      <c r="S9" s="644"/>
      <c r="T9" s="644"/>
      <c r="U9" s="644"/>
      <c r="V9" s="644"/>
      <c r="W9" s="644"/>
      <c r="X9" s="644"/>
      <c r="Y9" s="645"/>
      <c r="Z9" s="680">
        <v>0.1</v>
      </c>
      <c r="AA9" s="680"/>
      <c r="AB9" s="680"/>
      <c r="AC9" s="680"/>
      <c r="AD9" s="681">
        <v>8780</v>
      </c>
      <c r="AE9" s="681"/>
      <c r="AF9" s="681"/>
      <c r="AG9" s="681"/>
      <c r="AH9" s="681"/>
      <c r="AI9" s="681"/>
      <c r="AJ9" s="681"/>
      <c r="AK9" s="681"/>
      <c r="AL9" s="646">
        <v>0.1</v>
      </c>
      <c r="AM9" s="647"/>
      <c r="AN9" s="647"/>
      <c r="AO9" s="682"/>
      <c r="AP9" s="640" t="s">
        <v>245</v>
      </c>
      <c r="AQ9" s="641"/>
      <c r="AR9" s="641"/>
      <c r="AS9" s="641"/>
      <c r="AT9" s="641"/>
      <c r="AU9" s="641"/>
      <c r="AV9" s="641"/>
      <c r="AW9" s="641"/>
      <c r="AX9" s="641"/>
      <c r="AY9" s="641"/>
      <c r="AZ9" s="641"/>
      <c r="BA9" s="641"/>
      <c r="BB9" s="641"/>
      <c r="BC9" s="641"/>
      <c r="BD9" s="641"/>
      <c r="BE9" s="641"/>
      <c r="BF9" s="642"/>
      <c r="BG9" s="643">
        <v>1192885</v>
      </c>
      <c r="BH9" s="644"/>
      <c r="BI9" s="644"/>
      <c r="BJ9" s="644"/>
      <c r="BK9" s="644"/>
      <c r="BL9" s="644"/>
      <c r="BM9" s="644"/>
      <c r="BN9" s="645"/>
      <c r="BO9" s="680">
        <v>35.4</v>
      </c>
      <c r="BP9" s="680"/>
      <c r="BQ9" s="680"/>
      <c r="BR9" s="680"/>
      <c r="BS9" s="649" t="s">
        <v>131</v>
      </c>
      <c r="BT9" s="644"/>
      <c r="BU9" s="644"/>
      <c r="BV9" s="644"/>
      <c r="BW9" s="644"/>
      <c r="BX9" s="644"/>
      <c r="BY9" s="644"/>
      <c r="BZ9" s="644"/>
      <c r="CA9" s="644"/>
      <c r="CB9" s="687"/>
      <c r="CD9" s="676" t="s">
        <v>246</v>
      </c>
      <c r="CE9" s="677"/>
      <c r="CF9" s="677"/>
      <c r="CG9" s="677"/>
      <c r="CH9" s="677"/>
      <c r="CI9" s="677"/>
      <c r="CJ9" s="677"/>
      <c r="CK9" s="677"/>
      <c r="CL9" s="677"/>
      <c r="CM9" s="677"/>
      <c r="CN9" s="677"/>
      <c r="CO9" s="677"/>
      <c r="CP9" s="677"/>
      <c r="CQ9" s="678"/>
      <c r="CR9" s="643">
        <v>467116</v>
      </c>
      <c r="CS9" s="644"/>
      <c r="CT9" s="644"/>
      <c r="CU9" s="644"/>
      <c r="CV9" s="644"/>
      <c r="CW9" s="644"/>
      <c r="CX9" s="644"/>
      <c r="CY9" s="645"/>
      <c r="CZ9" s="680">
        <v>3.8</v>
      </c>
      <c r="DA9" s="680"/>
      <c r="DB9" s="680"/>
      <c r="DC9" s="680"/>
      <c r="DD9" s="649">
        <v>6953</v>
      </c>
      <c r="DE9" s="644"/>
      <c r="DF9" s="644"/>
      <c r="DG9" s="644"/>
      <c r="DH9" s="644"/>
      <c r="DI9" s="644"/>
      <c r="DJ9" s="644"/>
      <c r="DK9" s="644"/>
      <c r="DL9" s="644"/>
      <c r="DM9" s="644"/>
      <c r="DN9" s="644"/>
      <c r="DO9" s="644"/>
      <c r="DP9" s="645"/>
      <c r="DQ9" s="649">
        <v>427566</v>
      </c>
      <c r="DR9" s="644"/>
      <c r="DS9" s="644"/>
      <c r="DT9" s="644"/>
      <c r="DU9" s="644"/>
      <c r="DV9" s="644"/>
      <c r="DW9" s="644"/>
      <c r="DX9" s="644"/>
      <c r="DY9" s="644"/>
      <c r="DZ9" s="644"/>
      <c r="EA9" s="644"/>
      <c r="EB9" s="644"/>
      <c r="EC9" s="687"/>
    </row>
    <row r="10" spans="2:143" ht="11.25" customHeight="1" x14ac:dyDescent="0.15">
      <c r="B10" s="640" t="s">
        <v>247</v>
      </c>
      <c r="C10" s="641"/>
      <c r="D10" s="641"/>
      <c r="E10" s="641"/>
      <c r="F10" s="641"/>
      <c r="G10" s="641"/>
      <c r="H10" s="641"/>
      <c r="I10" s="641"/>
      <c r="J10" s="641"/>
      <c r="K10" s="641"/>
      <c r="L10" s="641"/>
      <c r="M10" s="641"/>
      <c r="N10" s="641"/>
      <c r="O10" s="641"/>
      <c r="P10" s="641"/>
      <c r="Q10" s="642"/>
      <c r="R10" s="643" t="s">
        <v>248</v>
      </c>
      <c r="S10" s="644"/>
      <c r="T10" s="644"/>
      <c r="U10" s="644"/>
      <c r="V10" s="644"/>
      <c r="W10" s="644"/>
      <c r="X10" s="644"/>
      <c r="Y10" s="645"/>
      <c r="Z10" s="680" t="s">
        <v>140</v>
      </c>
      <c r="AA10" s="680"/>
      <c r="AB10" s="680"/>
      <c r="AC10" s="680"/>
      <c r="AD10" s="681" t="s">
        <v>248</v>
      </c>
      <c r="AE10" s="681"/>
      <c r="AF10" s="681"/>
      <c r="AG10" s="681"/>
      <c r="AH10" s="681"/>
      <c r="AI10" s="681"/>
      <c r="AJ10" s="681"/>
      <c r="AK10" s="681"/>
      <c r="AL10" s="646" t="s">
        <v>131</v>
      </c>
      <c r="AM10" s="647"/>
      <c r="AN10" s="647"/>
      <c r="AO10" s="682"/>
      <c r="AP10" s="640" t="s">
        <v>249</v>
      </c>
      <c r="AQ10" s="641"/>
      <c r="AR10" s="641"/>
      <c r="AS10" s="641"/>
      <c r="AT10" s="641"/>
      <c r="AU10" s="641"/>
      <c r="AV10" s="641"/>
      <c r="AW10" s="641"/>
      <c r="AX10" s="641"/>
      <c r="AY10" s="641"/>
      <c r="AZ10" s="641"/>
      <c r="BA10" s="641"/>
      <c r="BB10" s="641"/>
      <c r="BC10" s="641"/>
      <c r="BD10" s="641"/>
      <c r="BE10" s="641"/>
      <c r="BF10" s="642"/>
      <c r="BG10" s="643">
        <v>71158</v>
      </c>
      <c r="BH10" s="644"/>
      <c r="BI10" s="644"/>
      <c r="BJ10" s="644"/>
      <c r="BK10" s="644"/>
      <c r="BL10" s="644"/>
      <c r="BM10" s="644"/>
      <c r="BN10" s="645"/>
      <c r="BO10" s="680">
        <v>2.1</v>
      </c>
      <c r="BP10" s="680"/>
      <c r="BQ10" s="680"/>
      <c r="BR10" s="680"/>
      <c r="BS10" s="649">
        <v>12220</v>
      </c>
      <c r="BT10" s="644"/>
      <c r="BU10" s="644"/>
      <c r="BV10" s="644"/>
      <c r="BW10" s="644"/>
      <c r="BX10" s="644"/>
      <c r="BY10" s="644"/>
      <c r="BZ10" s="644"/>
      <c r="CA10" s="644"/>
      <c r="CB10" s="687"/>
      <c r="CD10" s="676" t="s">
        <v>250</v>
      </c>
      <c r="CE10" s="677"/>
      <c r="CF10" s="677"/>
      <c r="CG10" s="677"/>
      <c r="CH10" s="677"/>
      <c r="CI10" s="677"/>
      <c r="CJ10" s="677"/>
      <c r="CK10" s="677"/>
      <c r="CL10" s="677"/>
      <c r="CM10" s="677"/>
      <c r="CN10" s="677"/>
      <c r="CO10" s="677"/>
      <c r="CP10" s="677"/>
      <c r="CQ10" s="678"/>
      <c r="CR10" s="643">
        <v>31747</v>
      </c>
      <c r="CS10" s="644"/>
      <c r="CT10" s="644"/>
      <c r="CU10" s="644"/>
      <c r="CV10" s="644"/>
      <c r="CW10" s="644"/>
      <c r="CX10" s="644"/>
      <c r="CY10" s="645"/>
      <c r="CZ10" s="680">
        <v>0.3</v>
      </c>
      <c r="DA10" s="680"/>
      <c r="DB10" s="680"/>
      <c r="DC10" s="680"/>
      <c r="DD10" s="649" t="s">
        <v>248</v>
      </c>
      <c r="DE10" s="644"/>
      <c r="DF10" s="644"/>
      <c r="DG10" s="644"/>
      <c r="DH10" s="644"/>
      <c r="DI10" s="644"/>
      <c r="DJ10" s="644"/>
      <c r="DK10" s="644"/>
      <c r="DL10" s="644"/>
      <c r="DM10" s="644"/>
      <c r="DN10" s="644"/>
      <c r="DO10" s="644"/>
      <c r="DP10" s="645"/>
      <c r="DQ10" s="649">
        <v>147</v>
      </c>
      <c r="DR10" s="644"/>
      <c r="DS10" s="644"/>
      <c r="DT10" s="644"/>
      <c r="DU10" s="644"/>
      <c r="DV10" s="644"/>
      <c r="DW10" s="644"/>
      <c r="DX10" s="644"/>
      <c r="DY10" s="644"/>
      <c r="DZ10" s="644"/>
      <c r="EA10" s="644"/>
      <c r="EB10" s="644"/>
      <c r="EC10" s="687"/>
    </row>
    <row r="11" spans="2:143" ht="11.25" customHeight="1" x14ac:dyDescent="0.15">
      <c r="B11" s="640" t="s">
        <v>251</v>
      </c>
      <c r="C11" s="641"/>
      <c r="D11" s="641"/>
      <c r="E11" s="641"/>
      <c r="F11" s="641"/>
      <c r="G11" s="641"/>
      <c r="H11" s="641"/>
      <c r="I11" s="641"/>
      <c r="J11" s="641"/>
      <c r="K11" s="641"/>
      <c r="L11" s="641"/>
      <c r="M11" s="641"/>
      <c r="N11" s="641"/>
      <c r="O11" s="641"/>
      <c r="P11" s="641"/>
      <c r="Q11" s="642"/>
      <c r="R11" s="643">
        <v>439753</v>
      </c>
      <c r="S11" s="644"/>
      <c r="T11" s="644"/>
      <c r="U11" s="644"/>
      <c r="V11" s="644"/>
      <c r="W11" s="644"/>
      <c r="X11" s="644"/>
      <c r="Y11" s="645"/>
      <c r="Z11" s="646">
        <v>3.4</v>
      </c>
      <c r="AA11" s="647"/>
      <c r="AB11" s="647"/>
      <c r="AC11" s="648"/>
      <c r="AD11" s="649">
        <v>439753</v>
      </c>
      <c r="AE11" s="644"/>
      <c r="AF11" s="644"/>
      <c r="AG11" s="644"/>
      <c r="AH11" s="644"/>
      <c r="AI11" s="644"/>
      <c r="AJ11" s="644"/>
      <c r="AK11" s="645"/>
      <c r="AL11" s="646">
        <v>6</v>
      </c>
      <c r="AM11" s="647"/>
      <c r="AN11" s="647"/>
      <c r="AO11" s="682"/>
      <c r="AP11" s="640" t="s">
        <v>252</v>
      </c>
      <c r="AQ11" s="641"/>
      <c r="AR11" s="641"/>
      <c r="AS11" s="641"/>
      <c r="AT11" s="641"/>
      <c r="AU11" s="641"/>
      <c r="AV11" s="641"/>
      <c r="AW11" s="641"/>
      <c r="AX11" s="641"/>
      <c r="AY11" s="641"/>
      <c r="AZ11" s="641"/>
      <c r="BA11" s="641"/>
      <c r="BB11" s="641"/>
      <c r="BC11" s="641"/>
      <c r="BD11" s="641"/>
      <c r="BE11" s="641"/>
      <c r="BF11" s="642"/>
      <c r="BG11" s="643">
        <v>138907</v>
      </c>
      <c r="BH11" s="644"/>
      <c r="BI11" s="644"/>
      <c r="BJ11" s="644"/>
      <c r="BK11" s="644"/>
      <c r="BL11" s="644"/>
      <c r="BM11" s="644"/>
      <c r="BN11" s="645"/>
      <c r="BO11" s="680">
        <v>4.0999999999999996</v>
      </c>
      <c r="BP11" s="680"/>
      <c r="BQ11" s="680"/>
      <c r="BR11" s="680"/>
      <c r="BS11" s="649">
        <v>27552</v>
      </c>
      <c r="BT11" s="644"/>
      <c r="BU11" s="644"/>
      <c r="BV11" s="644"/>
      <c r="BW11" s="644"/>
      <c r="BX11" s="644"/>
      <c r="BY11" s="644"/>
      <c r="BZ11" s="644"/>
      <c r="CA11" s="644"/>
      <c r="CB11" s="687"/>
      <c r="CD11" s="676" t="s">
        <v>253</v>
      </c>
      <c r="CE11" s="677"/>
      <c r="CF11" s="677"/>
      <c r="CG11" s="677"/>
      <c r="CH11" s="677"/>
      <c r="CI11" s="677"/>
      <c r="CJ11" s="677"/>
      <c r="CK11" s="677"/>
      <c r="CL11" s="677"/>
      <c r="CM11" s="677"/>
      <c r="CN11" s="677"/>
      <c r="CO11" s="677"/>
      <c r="CP11" s="677"/>
      <c r="CQ11" s="678"/>
      <c r="CR11" s="643">
        <v>746195</v>
      </c>
      <c r="CS11" s="644"/>
      <c r="CT11" s="644"/>
      <c r="CU11" s="644"/>
      <c r="CV11" s="644"/>
      <c r="CW11" s="644"/>
      <c r="CX11" s="644"/>
      <c r="CY11" s="645"/>
      <c r="CZ11" s="680">
        <v>6</v>
      </c>
      <c r="DA11" s="680"/>
      <c r="DB11" s="680"/>
      <c r="DC11" s="680"/>
      <c r="DD11" s="649">
        <v>114249</v>
      </c>
      <c r="DE11" s="644"/>
      <c r="DF11" s="644"/>
      <c r="DG11" s="644"/>
      <c r="DH11" s="644"/>
      <c r="DI11" s="644"/>
      <c r="DJ11" s="644"/>
      <c r="DK11" s="644"/>
      <c r="DL11" s="644"/>
      <c r="DM11" s="644"/>
      <c r="DN11" s="644"/>
      <c r="DO11" s="644"/>
      <c r="DP11" s="645"/>
      <c r="DQ11" s="649">
        <v>354246</v>
      </c>
      <c r="DR11" s="644"/>
      <c r="DS11" s="644"/>
      <c r="DT11" s="644"/>
      <c r="DU11" s="644"/>
      <c r="DV11" s="644"/>
      <c r="DW11" s="644"/>
      <c r="DX11" s="644"/>
      <c r="DY11" s="644"/>
      <c r="DZ11" s="644"/>
      <c r="EA11" s="644"/>
      <c r="EB11" s="644"/>
      <c r="EC11" s="687"/>
    </row>
    <row r="12" spans="2:143" ht="11.25" customHeight="1" x14ac:dyDescent="0.15">
      <c r="B12" s="640" t="s">
        <v>254</v>
      </c>
      <c r="C12" s="641"/>
      <c r="D12" s="641"/>
      <c r="E12" s="641"/>
      <c r="F12" s="641"/>
      <c r="G12" s="641"/>
      <c r="H12" s="641"/>
      <c r="I12" s="641"/>
      <c r="J12" s="641"/>
      <c r="K12" s="641"/>
      <c r="L12" s="641"/>
      <c r="M12" s="641"/>
      <c r="N12" s="641"/>
      <c r="O12" s="641"/>
      <c r="P12" s="641"/>
      <c r="Q12" s="642"/>
      <c r="R12" s="643">
        <v>11206</v>
      </c>
      <c r="S12" s="644"/>
      <c r="T12" s="644"/>
      <c r="U12" s="644"/>
      <c r="V12" s="644"/>
      <c r="W12" s="644"/>
      <c r="X12" s="644"/>
      <c r="Y12" s="645"/>
      <c r="Z12" s="680">
        <v>0.1</v>
      </c>
      <c r="AA12" s="680"/>
      <c r="AB12" s="680"/>
      <c r="AC12" s="680"/>
      <c r="AD12" s="681">
        <v>11206</v>
      </c>
      <c r="AE12" s="681"/>
      <c r="AF12" s="681"/>
      <c r="AG12" s="681"/>
      <c r="AH12" s="681"/>
      <c r="AI12" s="681"/>
      <c r="AJ12" s="681"/>
      <c r="AK12" s="681"/>
      <c r="AL12" s="646">
        <v>0.2</v>
      </c>
      <c r="AM12" s="647"/>
      <c r="AN12" s="647"/>
      <c r="AO12" s="682"/>
      <c r="AP12" s="640" t="s">
        <v>255</v>
      </c>
      <c r="AQ12" s="641"/>
      <c r="AR12" s="641"/>
      <c r="AS12" s="641"/>
      <c r="AT12" s="641"/>
      <c r="AU12" s="641"/>
      <c r="AV12" s="641"/>
      <c r="AW12" s="641"/>
      <c r="AX12" s="641"/>
      <c r="AY12" s="641"/>
      <c r="AZ12" s="641"/>
      <c r="BA12" s="641"/>
      <c r="BB12" s="641"/>
      <c r="BC12" s="641"/>
      <c r="BD12" s="641"/>
      <c r="BE12" s="641"/>
      <c r="BF12" s="642"/>
      <c r="BG12" s="643">
        <v>1665078</v>
      </c>
      <c r="BH12" s="644"/>
      <c r="BI12" s="644"/>
      <c r="BJ12" s="644"/>
      <c r="BK12" s="644"/>
      <c r="BL12" s="644"/>
      <c r="BM12" s="644"/>
      <c r="BN12" s="645"/>
      <c r="BO12" s="680">
        <v>49.5</v>
      </c>
      <c r="BP12" s="680"/>
      <c r="BQ12" s="680"/>
      <c r="BR12" s="680"/>
      <c r="BS12" s="649">
        <v>168359</v>
      </c>
      <c r="BT12" s="644"/>
      <c r="BU12" s="644"/>
      <c r="BV12" s="644"/>
      <c r="BW12" s="644"/>
      <c r="BX12" s="644"/>
      <c r="BY12" s="644"/>
      <c r="BZ12" s="644"/>
      <c r="CA12" s="644"/>
      <c r="CB12" s="687"/>
      <c r="CD12" s="676" t="s">
        <v>256</v>
      </c>
      <c r="CE12" s="677"/>
      <c r="CF12" s="677"/>
      <c r="CG12" s="677"/>
      <c r="CH12" s="677"/>
      <c r="CI12" s="677"/>
      <c r="CJ12" s="677"/>
      <c r="CK12" s="677"/>
      <c r="CL12" s="677"/>
      <c r="CM12" s="677"/>
      <c r="CN12" s="677"/>
      <c r="CO12" s="677"/>
      <c r="CP12" s="677"/>
      <c r="CQ12" s="678"/>
      <c r="CR12" s="643">
        <v>1089025</v>
      </c>
      <c r="CS12" s="644"/>
      <c r="CT12" s="644"/>
      <c r="CU12" s="644"/>
      <c r="CV12" s="644"/>
      <c r="CW12" s="644"/>
      <c r="CX12" s="644"/>
      <c r="CY12" s="645"/>
      <c r="CZ12" s="680">
        <v>8.8000000000000007</v>
      </c>
      <c r="DA12" s="680"/>
      <c r="DB12" s="680"/>
      <c r="DC12" s="680"/>
      <c r="DD12" s="649">
        <v>393255</v>
      </c>
      <c r="DE12" s="644"/>
      <c r="DF12" s="644"/>
      <c r="DG12" s="644"/>
      <c r="DH12" s="644"/>
      <c r="DI12" s="644"/>
      <c r="DJ12" s="644"/>
      <c r="DK12" s="644"/>
      <c r="DL12" s="644"/>
      <c r="DM12" s="644"/>
      <c r="DN12" s="644"/>
      <c r="DO12" s="644"/>
      <c r="DP12" s="645"/>
      <c r="DQ12" s="649">
        <v>244777</v>
      </c>
      <c r="DR12" s="644"/>
      <c r="DS12" s="644"/>
      <c r="DT12" s="644"/>
      <c r="DU12" s="644"/>
      <c r="DV12" s="644"/>
      <c r="DW12" s="644"/>
      <c r="DX12" s="644"/>
      <c r="DY12" s="644"/>
      <c r="DZ12" s="644"/>
      <c r="EA12" s="644"/>
      <c r="EB12" s="644"/>
      <c r="EC12" s="687"/>
    </row>
    <row r="13" spans="2:143" ht="11.25" customHeight="1" x14ac:dyDescent="0.15">
      <c r="B13" s="640" t="s">
        <v>257</v>
      </c>
      <c r="C13" s="641"/>
      <c r="D13" s="641"/>
      <c r="E13" s="641"/>
      <c r="F13" s="641"/>
      <c r="G13" s="641"/>
      <c r="H13" s="641"/>
      <c r="I13" s="641"/>
      <c r="J13" s="641"/>
      <c r="K13" s="641"/>
      <c r="L13" s="641"/>
      <c r="M13" s="641"/>
      <c r="N13" s="641"/>
      <c r="O13" s="641"/>
      <c r="P13" s="641"/>
      <c r="Q13" s="642"/>
      <c r="R13" s="643" t="s">
        <v>131</v>
      </c>
      <c r="S13" s="644"/>
      <c r="T13" s="644"/>
      <c r="U13" s="644"/>
      <c r="V13" s="644"/>
      <c r="W13" s="644"/>
      <c r="X13" s="644"/>
      <c r="Y13" s="645"/>
      <c r="Z13" s="680" t="s">
        <v>140</v>
      </c>
      <c r="AA13" s="680"/>
      <c r="AB13" s="680"/>
      <c r="AC13" s="680"/>
      <c r="AD13" s="681" t="s">
        <v>131</v>
      </c>
      <c r="AE13" s="681"/>
      <c r="AF13" s="681"/>
      <c r="AG13" s="681"/>
      <c r="AH13" s="681"/>
      <c r="AI13" s="681"/>
      <c r="AJ13" s="681"/>
      <c r="AK13" s="681"/>
      <c r="AL13" s="646" t="s">
        <v>248</v>
      </c>
      <c r="AM13" s="647"/>
      <c r="AN13" s="647"/>
      <c r="AO13" s="682"/>
      <c r="AP13" s="640" t="s">
        <v>258</v>
      </c>
      <c r="AQ13" s="641"/>
      <c r="AR13" s="641"/>
      <c r="AS13" s="641"/>
      <c r="AT13" s="641"/>
      <c r="AU13" s="641"/>
      <c r="AV13" s="641"/>
      <c r="AW13" s="641"/>
      <c r="AX13" s="641"/>
      <c r="AY13" s="641"/>
      <c r="AZ13" s="641"/>
      <c r="BA13" s="641"/>
      <c r="BB13" s="641"/>
      <c r="BC13" s="641"/>
      <c r="BD13" s="641"/>
      <c r="BE13" s="641"/>
      <c r="BF13" s="642"/>
      <c r="BG13" s="643">
        <v>1658888</v>
      </c>
      <c r="BH13" s="644"/>
      <c r="BI13" s="644"/>
      <c r="BJ13" s="644"/>
      <c r="BK13" s="644"/>
      <c r="BL13" s="644"/>
      <c r="BM13" s="644"/>
      <c r="BN13" s="645"/>
      <c r="BO13" s="680">
        <v>49.3</v>
      </c>
      <c r="BP13" s="680"/>
      <c r="BQ13" s="680"/>
      <c r="BR13" s="680"/>
      <c r="BS13" s="649">
        <v>168359</v>
      </c>
      <c r="BT13" s="644"/>
      <c r="BU13" s="644"/>
      <c r="BV13" s="644"/>
      <c r="BW13" s="644"/>
      <c r="BX13" s="644"/>
      <c r="BY13" s="644"/>
      <c r="BZ13" s="644"/>
      <c r="CA13" s="644"/>
      <c r="CB13" s="687"/>
      <c r="CD13" s="676" t="s">
        <v>259</v>
      </c>
      <c r="CE13" s="677"/>
      <c r="CF13" s="677"/>
      <c r="CG13" s="677"/>
      <c r="CH13" s="677"/>
      <c r="CI13" s="677"/>
      <c r="CJ13" s="677"/>
      <c r="CK13" s="677"/>
      <c r="CL13" s="677"/>
      <c r="CM13" s="677"/>
      <c r="CN13" s="677"/>
      <c r="CO13" s="677"/>
      <c r="CP13" s="677"/>
      <c r="CQ13" s="678"/>
      <c r="CR13" s="643">
        <v>1430715</v>
      </c>
      <c r="CS13" s="644"/>
      <c r="CT13" s="644"/>
      <c r="CU13" s="644"/>
      <c r="CV13" s="644"/>
      <c r="CW13" s="644"/>
      <c r="CX13" s="644"/>
      <c r="CY13" s="645"/>
      <c r="CZ13" s="680">
        <v>11.5</v>
      </c>
      <c r="DA13" s="680"/>
      <c r="DB13" s="680"/>
      <c r="DC13" s="680"/>
      <c r="DD13" s="649">
        <v>397330</v>
      </c>
      <c r="DE13" s="644"/>
      <c r="DF13" s="644"/>
      <c r="DG13" s="644"/>
      <c r="DH13" s="644"/>
      <c r="DI13" s="644"/>
      <c r="DJ13" s="644"/>
      <c r="DK13" s="644"/>
      <c r="DL13" s="644"/>
      <c r="DM13" s="644"/>
      <c r="DN13" s="644"/>
      <c r="DO13" s="644"/>
      <c r="DP13" s="645"/>
      <c r="DQ13" s="649">
        <v>930351</v>
      </c>
      <c r="DR13" s="644"/>
      <c r="DS13" s="644"/>
      <c r="DT13" s="644"/>
      <c r="DU13" s="644"/>
      <c r="DV13" s="644"/>
      <c r="DW13" s="644"/>
      <c r="DX13" s="644"/>
      <c r="DY13" s="644"/>
      <c r="DZ13" s="644"/>
      <c r="EA13" s="644"/>
      <c r="EB13" s="644"/>
      <c r="EC13" s="687"/>
    </row>
    <row r="14" spans="2:143" ht="11.25" customHeight="1" x14ac:dyDescent="0.15">
      <c r="B14" s="640" t="s">
        <v>260</v>
      </c>
      <c r="C14" s="641"/>
      <c r="D14" s="641"/>
      <c r="E14" s="641"/>
      <c r="F14" s="641"/>
      <c r="G14" s="641"/>
      <c r="H14" s="641"/>
      <c r="I14" s="641"/>
      <c r="J14" s="641"/>
      <c r="K14" s="641"/>
      <c r="L14" s="641"/>
      <c r="M14" s="641"/>
      <c r="N14" s="641"/>
      <c r="O14" s="641"/>
      <c r="P14" s="641"/>
      <c r="Q14" s="642"/>
      <c r="R14" s="643">
        <v>18446</v>
      </c>
      <c r="S14" s="644"/>
      <c r="T14" s="644"/>
      <c r="U14" s="644"/>
      <c r="V14" s="644"/>
      <c r="W14" s="644"/>
      <c r="X14" s="644"/>
      <c r="Y14" s="645"/>
      <c r="Z14" s="680">
        <v>0.1</v>
      </c>
      <c r="AA14" s="680"/>
      <c r="AB14" s="680"/>
      <c r="AC14" s="680"/>
      <c r="AD14" s="681">
        <v>18446</v>
      </c>
      <c r="AE14" s="681"/>
      <c r="AF14" s="681"/>
      <c r="AG14" s="681"/>
      <c r="AH14" s="681"/>
      <c r="AI14" s="681"/>
      <c r="AJ14" s="681"/>
      <c r="AK14" s="681"/>
      <c r="AL14" s="646">
        <v>0.3</v>
      </c>
      <c r="AM14" s="647"/>
      <c r="AN14" s="647"/>
      <c r="AO14" s="682"/>
      <c r="AP14" s="640" t="s">
        <v>261</v>
      </c>
      <c r="AQ14" s="641"/>
      <c r="AR14" s="641"/>
      <c r="AS14" s="641"/>
      <c r="AT14" s="641"/>
      <c r="AU14" s="641"/>
      <c r="AV14" s="641"/>
      <c r="AW14" s="641"/>
      <c r="AX14" s="641"/>
      <c r="AY14" s="641"/>
      <c r="AZ14" s="641"/>
      <c r="BA14" s="641"/>
      <c r="BB14" s="641"/>
      <c r="BC14" s="641"/>
      <c r="BD14" s="641"/>
      <c r="BE14" s="641"/>
      <c r="BF14" s="642"/>
      <c r="BG14" s="643">
        <v>86280</v>
      </c>
      <c r="BH14" s="644"/>
      <c r="BI14" s="644"/>
      <c r="BJ14" s="644"/>
      <c r="BK14" s="644"/>
      <c r="BL14" s="644"/>
      <c r="BM14" s="644"/>
      <c r="BN14" s="645"/>
      <c r="BO14" s="680">
        <v>2.6</v>
      </c>
      <c r="BP14" s="680"/>
      <c r="BQ14" s="680"/>
      <c r="BR14" s="680"/>
      <c r="BS14" s="649" t="s">
        <v>140</v>
      </c>
      <c r="BT14" s="644"/>
      <c r="BU14" s="644"/>
      <c r="BV14" s="644"/>
      <c r="BW14" s="644"/>
      <c r="BX14" s="644"/>
      <c r="BY14" s="644"/>
      <c r="BZ14" s="644"/>
      <c r="CA14" s="644"/>
      <c r="CB14" s="687"/>
      <c r="CD14" s="676" t="s">
        <v>262</v>
      </c>
      <c r="CE14" s="677"/>
      <c r="CF14" s="677"/>
      <c r="CG14" s="677"/>
      <c r="CH14" s="677"/>
      <c r="CI14" s="677"/>
      <c r="CJ14" s="677"/>
      <c r="CK14" s="677"/>
      <c r="CL14" s="677"/>
      <c r="CM14" s="677"/>
      <c r="CN14" s="677"/>
      <c r="CO14" s="677"/>
      <c r="CP14" s="677"/>
      <c r="CQ14" s="678"/>
      <c r="CR14" s="643">
        <v>431738</v>
      </c>
      <c r="CS14" s="644"/>
      <c r="CT14" s="644"/>
      <c r="CU14" s="644"/>
      <c r="CV14" s="644"/>
      <c r="CW14" s="644"/>
      <c r="CX14" s="644"/>
      <c r="CY14" s="645"/>
      <c r="CZ14" s="680">
        <v>3.5</v>
      </c>
      <c r="DA14" s="680"/>
      <c r="DB14" s="680"/>
      <c r="DC14" s="680"/>
      <c r="DD14" s="649">
        <v>56602</v>
      </c>
      <c r="DE14" s="644"/>
      <c r="DF14" s="644"/>
      <c r="DG14" s="644"/>
      <c r="DH14" s="644"/>
      <c r="DI14" s="644"/>
      <c r="DJ14" s="644"/>
      <c r="DK14" s="644"/>
      <c r="DL14" s="644"/>
      <c r="DM14" s="644"/>
      <c r="DN14" s="644"/>
      <c r="DO14" s="644"/>
      <c r="DP14" s="645"/>
      <c r="DQ14" s="649">
        <v>318306</v>
      </c>
      <c r="DR14" s="644"/>
      <c r="DS14" s="644"/>
      <c r="DT14" s="644"/>
      <c r="DU14" s="644"/>
      <c r="DV14" s="644"/>
      <c r="DW14" s="644"/>
      <c r="DX14" s="644"/>
      <c r="DY14" s="644"/>
      <c r="DZ14" s="644"/>
      <c r="EA14" s="644"/>
      <c r="EB14" s="644"/>
      <c r="EC14" s="687"/>
    </row>
    <row r="15" spans="2:143" ht="11.25" customHeight="1" x14ac:dyDescent="0.15">
      <c r="B15" s="640" t="s">
        <v>263</v>
      </c>
      <c r="C15" s="641"/>
      <c r="D15" s="641"/>
      <c r="E15" s="641"/>
      <c r="F15" s="641"/>
      <c r="G15" s="641"/>
      <c r="H15" s="641"/>
      <c r="I15" s="641"/>
      <c r="J15" s="641"/>
      <c r="K15" s="641"/>
      <c r="L15" s="641"/>
      <c r="M15" s="641"/>
      <c r="N15" s="641"/>
      <c r="O15" s="641"/>
      <c r="P15" s="641"/>
      <c r="Q15" s="642"/>
      <c r="R15" s="643" t="s">
        <v>140</v>
      </c>
      <c r="S15" s="644"/>
      <c r="T15" s="644"/>
      <c r="U15" s="644"/>
      <c r="V15" s="644"/>
      <c r="W15" s="644"/>
      <c r="X15" s="644"/>
      <c r="Y15" s="645"/>
      <c r="Z15" s="680" t="s">
        <v>248</v>
      </c>
      <c r="AA15" s="680"/>
      <c r="AB15" s="680"/>
      <c r="AC15" s="680"/>
      <c r="AD15" s="681" t="s">
        <v>131</v>
      </c>
      <c r="AE15" s="681"/>
      <c r="AF15" s="681"/>
      <c r="AG15" s="681"/>
      <c r="AH15" s="681"/>
      <c r="AI15" s="681"/>
      <c r="AJ15" s="681"/>
      <c r="AK15" s="681"/>
      <c r="AL15" s="646" t="s">
        <v>131</v>
      </c>
      <c r="AM15" s="647"/>
      <c r="AN15" s="647"/>
      <c r="AO15" s="682"/>
      <c r="AP15" s="640" t="s">
        <v>264</v>
      </c>
      <c r="AQ15" s="641"/>
      <c r="AR15" s="641"/>
      <c r="AS15" s="641"/>
      <c r="AT15" s="641"/>
      <c r="AU15" s="641"/>
      <c r="AV15" s="641"/>
      <c r="AW15" s="641"/>
      <c r="AX15" s="641"/>
      <c r="AY15" s="641"/>
      <c r="AZ15" s="641"/>
      <c r="BA15" s="641"/>
      <c r="BB15" s="641"/>
      <c r="BC15" s="641"/>
      <c r="BD15" s="641"/>
      <c r="BE15" s="641"/>
      <c r="BF15" s="642"/>
      <c r="BG15" s="643">
        <v>140292</v>
      </c>
      <c r="BH15" s="644"/>
      <c r="BI15" s="644"/>
      <c r="BJ15" s="644"/>
      <c r="BK15" s="644"/>
      <c r="BL15" s="644"/>
      <c r="BM15" s="644"/>
      <c r="BN15" s="645"/>
      <c r="BO15" s="680">
        <v>4.2</v>
      </c>
      <c r="BP15" s="680"/>
      <c r="BQ15" s="680"/>
      <c r="BR15" s="680"/>
      <c r="BS15" s="649" t="s">
        <v>131</v>
      </c>
      <c r="BT15" s="644"/>
      <c r="BU15" s="644"/>
      <c r="BV15" s="644"/>
      <c r="BW15" s="644"/>
      <c r="BX15" s="644"/>
      <c r="BY15" s="644"/>
      <c r="BZ15" s="644"/>
      <c r="CA15" s="644"/>
      <c r="CB15" s="687"/>
      <c r="CD15" s="676" t="s">
        <v>265</v>
      </c>
      <c r="CE15" s="677"/>
      <c r="CF15" s="677"/>
      <c r="CG15" s="677"/>
      <c r="CH15" s="677"/>
      <c r="CI15" s="677"/>
      <c r="CJ15" s="677"/>
      <c r="CK15" s="677"/>
      <c r="CL15" s="677"/>
      <c r="CM15" s="677"/>
      <c r="CN15" s="677"/>
      <c r="CO15" s="677"/>
      <c r="CP15" s="677"/>
      <c r="CQ15" s="678"/>
      <c r="CR15" s="643">
        <v>1503126</v>
      </c>
      <c r="CS15" s="644"/>
      <c r="CT15" s="644"/>
      <c r="CU15" s="644"/>
      <c r="CV15" s="644"/>
      <c r="CW15" s="644"/>
      <c r="CX15" s="644"/>
      <c r="CY15" s="645"/>
      <c r="CZ15" s="680">
        <v>12.1</v>
      </c>
      <c r="DA15" s="680"/>
      <c r="DB15" s="680"/>
      <c r="DC15" s="680"/>
      <c r="DD15" s="649">
        <v>774077</v>
      </c>
      <c r="DE15" s="644"/>
      <c r="DF15" s="644"/>
      <c r="DG15" s="644"/>
      <c r="DH15" s="644"/>
      <c r="DI15" s="644"/>
      <c r="DJ15" s="644"/>
      <c r="DK15" s="644"/>
      <c r="DL15" s="644"/>
      <c r="DM15" s="644"/>
      <c r="DN15" s="644"/>
      <c r="DO15" s="644"/>
      <c r="DP15" s="645"/>
      <c r="DQ15" s="649">
        <v>823043</v>
      </c>
      <c r="DR15" s="644"/>
      <c r="DS15" s="644"/>
      <c r="DT15" s="644"/>
      <c r="DU15" s="644"/>
      <c r="DV15" s="644"/>
      <c r="DW15" s="644"/>
      <c r="DX15" s="644"/>
      <c r="DY15" s="644"/>
      <c r="DZ15" s="644"/>
      <c r="EA15" s="644"/>
      <c r="EB15" s="644"/>
      <c r="EC15" s="687"/>
    </row>
    <row r="16" spans="2:143" ht="11.25" customHeight="1" x14ac:dyDescent="0.15">
      <c r="B16" s="640" t="s">
        <v>266</v>
      </c>
      <c r="C16" s="641"/>
      <c r="D16" s="641"/>
      <c r="E16" s="641"/>
      <c r="F16" s="641"/>
      <c r="G16" s="641"/>
      <c r="H16" s="641"/>
      <c r="I16" s="641"/>
      <c r="J16" s="641"/>
      <c r="K16" s="641"/>
      <c r="L16" s="641"/>
      <c r="M16" s="641"/>
      <c r="N16" s="641"/>
      <c r="O16" s="641"/>
      <c r="P16" s="641"/>
      <c r="Q16" s="642"/>
      <c r="R16" s="643">
        <v>5406</v>
      </c>
      <c r="S16" s="644"/>
      <c r="T16" s="644"/>
      <c r="U16" s="644"/>
      <c r="V16" s="644"/>
      <c r="W16" s="644"/>
      <c r="X16" s="644"/>
      <c r="Y16" s="645"/>
      <c r="Z16" s="680">
        <v>0</v>
      </c>
      <c r="AA16" s="680"/>
      <c r="AB16" s="680"/>
      <c r="AC16" s="680"/>
      <c r="AD16" s="681">
        <v>5406</v>
      </c>
      <c r="AE16" s="681"/>
      <c r="AF16" s="681"/>
      <c r="AG16" s="681"/>
      <c r="AH16" s="681"/>
      <c r="AI16" s="681"/>
      <c r="AJ16" s="681"/>
      <c r="AK16" s="681"/>
      <c r="AL16" s="646">
        <v>0.1</v>
      </c>
      <c r="AM16" s="647"/>
      <c r="AN16" s="647"/>
      <c r="AO16" s="682"/>
      <c r="AP16" s="640" t="s">
        <v>267</v>
      </c>
      <c r="AQ16" s="641"/>
      <c r="AR16" s="641"/>
      <c r="AS16" s="641"/>
      <c r="AT16" s="641"/>
      <c r="AU16" s="641"/>
      <c r="AV16" s="641"/>
      <c r="AW16" s="641"/>
      <c r="AX16" s="641"/>
      <c r="AY16" s="641"/>
      <c r="AZ16" s="641"/>
      <c r="BA16" s="641"/>
      <c r="BB16" s="641"/>
      <c r="BC16" s="641"/>
      <c r="BD16" s="641"/>
      <c r="BE16" s="641"/>
      <c r="BF16" s="642"/>
      <c r="BG16" s="643" t="s">
        <v>140</v>
      </c>
      <c r="BH16" s="644"/>
      <c r="BI16" s="644"/>
      <c r="BJ16" s="644"/>
      <c r="BK16" s="644"/>
      <c r="BL16" s="644"/>
      <c r="BM16" s="644"/>
      <c r="BN16" s="645"/>
      <c r="BO16" s="680" t="s">
        <v>140</v>
      </c>
      <c r="BP16" s="680"/>
      <c r="BQ16" s="680"/>
      <c r="BR16" s="680"/>
      <c r="BS16" s="649" t="s">
        <v>140</v>
      </c>
      <c r="BT16" s="644"/>
      <c r="BU16" s="644"/>
      <c r="BV16" s="644"/>
      <c r="BW16" s="644"/>
      <c r="BX16" s="644"/>
      <c r="BY16" s="644"/>
      <c r="BZ16" s="644"/>
      <c r="CA16" s="644"/>
      <c r="CB16" s="687"/>
      <c r="CD16" s="676" t="s">
        <v>268</v>
      </c>
      <c r="CE16" s="677"/>
      <c r="CF16" s="677"/>
      <c r="CG16" s="677"/>
      <c r="CH16" s="677"/>
      <c r="CI16" s="677"/>
      <c r="CJ16" s="677"/>
      <c r="CK16" s="677"/>
      <c r="CL16" s="677"/>
      <c r="CM16" s="677"/>
      <c r="CN16" s="677"/>
      <c r="CO16" s="677"/>
      <c r="CP16" s="677"/>
      <c r="CQ16" s="678"/>
      <c r="CR16" s="643">
        <v>22135</v>
      </c>
      <c r="CS16" s="644"/>
      <c r="CT16" s="644"/>
      <c r="CU16" s="644"/>
      <c r="CV16" s="644"/>
      <c r="CW16" s="644"/>
      <c r="CX16" s="644"/>
      <c r="CY16" s="645"/>
      <c r="CZ16" s="680">
        <v>0.2</v>
      </c>
      <c r="DA16" s="680"/>
      <c r="DB16" s="680"/>
      <c r="DC16" s="680"/>
      <c r="DD16" s="649" t="s">
        <v>140</v>
      </c>
      <c r="DE16" s="644"/>
      <c r="DF16" s="644"/>
      <c r="DG16" s="644"/>
      <c r="DH16" s="644"/>
      <c r="DI16" s="644"/>
      <c r="DJ16" s="644"/>
      <c r="DK16" s="644"/>
      <c r="DL16" s="644"/>
      <c r="DM16" s="644"/>
      <c r="DN16" s="644"/>
      <c r="DO16" s="644"/>
      <c r="DP16" s="645"/>
      <c r="DQ16" s="649">
        <v>6481</v>
      </c>
      <c r="DR16" s="644"/>
      <c r="DS16" s="644"/>
      <c r="DT16" s="644"/>
      <c r="DU16" s="644"/>
      <c r="DV16" s="644"/>
      <c r="DW16" s="644"/>
      <c r="DX16" s="644"/>
      <c r="DY16" s="644"/>
      <c r="DZ16" s="644"/>
      <c r="EA16" s="644"/>
      <c r="EB16" s="644"/>
      <c r="EC16" s="687"/>
    </row>
    <row r="17" spans="2:133" ht="11.25" customHeight="1" x14ac:dyDescent="0.15">
      <c r="B17" s="640" t="s">
        <v>269</v>
      </c>
      <c r="C17" s="641"/>
      <c r="D17" s="641"/>
      <c r="E17" s="641"/>
      <c r="F17" s="641"/>
      <c r="G17" s="641"/>
      <c r="H17" s="641"/>
      <c r="I17" s="641"/>
      <c r="J17" s="641"/>
      <c r="K17" s="641"/>
      <c r="L17" s="641"/>
      <c r="M17" s="641"/>
      <c r="N17" s="641"/>
      <c r="O17" s="641"/>
      <c r="P17" s="641"/>
      <c r="Q17" s="642"/>
      <c r="R17" s="643">
        <v>98327</v>
      </c>
      <c r="S17" s="644"/>
      <c r="T17" s="644"/>
      <c r="U17" s="644"/>
      <c r="V17" s="644"/>
      <c r="W17" s="644"/>
      <c r="X17" s="644"/>
      <c r="Y17" s="645"/>
      <c r="Z17" s="680">
        <v>0.8</v>
      </c>
      <c r="AA17" s="680"/>
      <c r="AB17" s="680"/>
      <c r="AC17" s="680"/>
      <c r="AD17" s="681">
        <v>98327</v>
      </c>
      <c r="AE17" s="681"/>
      <c r="AF17" s="681"/>
      <c r="AG17" s="681"/>
      <c r="AH17" s="681"/>
      <c r="AI17" s="681"/>
      <c r="AJ17" s="681"/>
      <c r="AK17" s="681"/>
      <c r="AL17" s="646">
        <v>1.3</v>
      </c>
      <c r="AM17" s="647"/>
      <c r="AN17" s="647"/>
      <c r="AO17" s="682"/>
      <c r="AP17" s="640" t="s">
        <v>270</v>
      </c>
      <c r="AQ17" s="641"/>
      <c r="AR17" s="641"/>
      <c r="AS17" s="641"/>
      <c r="AT17" s="641"/>
      <c r="AU17" s="641"/>
      <c r="AV17" s="641"/>
      <c r="AW17" s="641"/>
      <c r="AX17" s="641"/>
      <c r="AY17" s="641"/>
      <c r="AZ17" s="641"/>
      <c r="BA17" s="641"/>
      <c r="BB17" s="641"/>
      <c r="BC17" s="641"/>
      <c r="BD17" s="641"/>
      <c r="BE17" s="641"/>
      <c r="BF17" s="642"/>
      <c r="BG17" s="643" t="s">
        <v>140</v>
      </c>
      <c r="BH17" s="644"/>
      <c r="BI17" s="644"/>
      <c r="BJ17" s="644"/>
      <c r="BK17" s="644"/>
      <c r="BL17" s="644"/>
      <c r="BM17" s="644"/>
      <c r="BN17" s="645"/>
      <c r="BO17" s="680" t="s">
        <v>131</v>
      </c>
      <c r="BP17" s="680"/>
      <c r="BQ17" s="680"/>
      <c r="BR17" s="680"/>
      <c r="BS17" s="649" t="s">
        <v>131</v>
      </c>
      <c r="BT17" s="644"/>
      <c r="BU17" s="644"/>
      <c r="BV17" s="644"/>
      <c r="BW17" s="644"/>
      <c r="BX17" s="644"/>
      <c r="BY17" s="644"/>
      <c r="BZ17" s="644"/>
      <c r="CA17" s="644"/>
      <c r="CB17" s="687"/>
      <c r="CD17" s="676" t="s">
        <v>271</v>
      </c>
      <c r="CE17" s="677"/>
      <c r="CF17" s="677"/>
      <c r="CG17" s="677"/>
      <c r="CH17" s="677"/>
      <c r="CI17" s="677"/>
      <c r="CJ17" s="677"/>
      <c r="CK17" s="677"/>
      <c r="CL17" s="677"/>
      <c r="CM17" s="677"/>
      <c r="CN17" s="677"/>
      <c r="CO17" s="677"/>
      <c r="CP17" s="677"/>
      <c r="CQ17" s="678"/>
      <c r="CR17" s="643">
        <v>1628839</v>
      </c>
      <c r="CS17" s="644"/>
      <c r="CT17" s="644"/>
      <c r="CU17" s="644"/>
      <c r="CV17" s="644"/>
      <c r="CW17" s="644"/>
      <c r="CX17" s="644"/>
      <c r="CY17" s="645"/>
      <c r="CZ17" s="680">
        <v>13.1</v>
      </c>
      <c r="DA17" s="680"/>
      <c r="DB17" s="680"/>
      <c r="DC17" s="680"/>
      <c r="DD17" s="649" t="s">
        <v>140</v>
      </c>
      <c r="DE17" s="644"/>
      <c r="DF17" s="644"/>
      <c r="DG17" s="644"/>
      <c r="DH17" s="644"/>
      <c r="DI17" s="644"/>
      <c r="DJ17" s="644"/>
      <c r="DK17" s="644"/>
      <c r="DL17" s="644"/>
      <c r="DM17" s="644"/>
      <c r="DN17" s="644"/>
      <c r="DO17" s="644"/>
      <c r="DP17" s="645"/>
      <c r="DQ17" s="649">
        <v>1581118</v>
      </c>
      <c r="DR17" s="644"/>
      <c r="DS17" s="644"/>
      <c r="DT17" s="644"/>
      <c r="DU17" s="644"/>
      <c r="DV17" s="644"/>
      <c r="DW17" s="644"/>
      <c r="DX17" s="644"/>
      <c r="DY17" s="644"/>
      <c r="DZ17" s="644"/>
      <c r="EA17" s="644"/>
      <c r="EB17" s="644"/>
      <c r="EC17" s="687"/>
    </row>
    <row r="18" spans="2:133" ht="11.25" customHeight="1" x14ac:dyDescent="0.15">
      <c r="B18" s="640" t="s">
        <v>272</v>
      </c>
      <c r="C18" s="641"/>
      <c r="D18" s="641"/>
      <c r="E18" s="641"/>
      <c r="F18" s="641"/>
      <c r="G18" s="641"/>
      <c r="H18" s="641"/>
      <c r="I18" s="641"/>
      <c r="J18" s="641"/>
      <c r="K18" s="641"/>
      <c r="L18" s="641"/>
      <c r="M18" s="641"/>
      <c r="N18" s="641"/>
      <c r="O18" s="641"/>
      <c r="P18" s="641"/>
      <c r="Q18" s="642"/>
      <c r="R18" s="643">
        <v>17807</v>
      </c>
      <c r="S18" s="644"/>
      <c r="T18" s="644"/>
      <c r="U18" s="644"/>
      <c r="V18" s="644"/>
      <c r="W18" s="644"/>
      <c r="X18" s="644"/>
      <c r="Y18" s="645"/>
      <c r="Z18" s="680">
        <v>0.1</v>
      </c>
      <c r="AA18" s="680"/>
      <c r="AB18" s="680"/>
      <c r="AC18" s="680"/>
      <c r="AD18" s="681">
        <v>17807</v>
      </c>
      <c r="AE18" s="681"/>
      <c r="AF18" s="681"/>
      <c r="AG18" s="681"/>
      <c r="AH18" s="681"/>
      <c r="AI18" s="681"/>
      <c r="AJ18" s="681"/>
      <c r="AK18" s="681"/>
      <c r="AL18" s="646">
        <v>0.2</v>
      </c>
      <c r="AM18" s="647"/>
      <c r="AN18" s="647"/>
      <c r="AO18" s="682"/>
      <c r="AP18" s="640" t="s">
        <v>273</v>
      </c>
      <c r="AQ18" s="641"/>
      <c r="AR18" s="641"/>
      <c r="AS18" s="641"/>
      <c r="AT18" s="641"/>
      <c r="AU18" s="641"/>
      <c r="AV18" s="641"/>
      <c r="AW18" s="641"/>
      <c r="AX18" s="641"/>
      <c r="AY18" s="641"/>
      <c r="AZ18" s="641"/>
      <c r="BA18" s="641"/>
      <c r="BB18" s="641"/>
      <c r="BC18" s="641"/>
      <c r="BD18" s="641"/>
      <c r="BE18" s="641"/>
      <c r="BF18" s="642"/>
      <c r="BG18" s="643" t="s">
        <v>131</v>
      </c>
      <c r="BH18" s="644"/>
      <c r="BI18" s="644"/>
      <c r="BJ18" s="644"/>
      <c r="BK18" s="644"/>
      <c r="BL18" s="644"/>
      <c r="BM18" s="644"/>
      <c r="BN18" s="645"/>
      <c r="BO18" s="680" t="s">
        <v>248</v>
      </c>
      <c r="BP18" s="680"/>
      <c r="BQ18" s="680"/>
      <c r="BR18" s="680"/>
      <c r="BS18" s="649" t="s">
        <v>131</v>
      </c>
      <c r="BT18" s="644"/>
      <c r="BU18" s="644"/>
      <c r="BV18" s="644"/>
      <c r="BW18" s="644"/>
      <c r="BX18" s="644"/>
      <c r="BY18" s="644"/>
      <c r="BZ18" s="644"/>
      <c r="CA18" s="644"/>
      <c r="CB18" s="687"/>
      <c r="CD18" s="676" t="s">
        <v>274</v>
      </c>
      <c r="CE18" s="677"/>
      <c r="CF18" s="677"/>
      <c r="CG18" s="677"/>
      <c r="CH18" s="677"/>
      <c r="CI18" s="677"/>
      <c r="CJ18" s="677"/>
      <c r="CK18" s="677"/>
      <c r="CL18" s="677"/>
      <c r="CM18" s="677"/>
      <c r="CN18" s="677"/>
      <c r="CO18" s="677"/>
      <c r="CP18" s="677"/>
      <c r="CQ18" s="678"/>
      <c r="CR18" s="643" t="s">
        <v>248</v>
      </c>
      <c r="CS18" s="644"/>
      <c r="CT18" s="644"/>
      <c r="CU18" s="644"/>
      <c r="CV18" s="644"/>
      <c r="CW18" s="644"/>
      <c r="CX18" s="644"/>
      <c r="CY18" s="645"/>
      <c r="CZ18" s="680" t="s">
        <v>140</v>
      </c>
      <c r="DA18" s="680"/>
      <c r="DB18" s="680"/>
      <c r="DC18" s="680"/>
      <c r="DD18" s="649" t="s">
        <v>140</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7"/>
    </row>
    <row r="19" spans="2:133" ht="11.25" customHeight="1" x14ac:dyDescent="0.15">
      <c r="B19" s="640" t="s">
        <v>275</v>
      </c>
      <c r="C19" s="641"/>
      <c r="D19" s="641"/>
      <c r="E19" s="641"/>
      <c r="F19" s="641"/>
      <c r="G19" s="641"/>
      <c r="H19" s="641"/>
      <c r="I19" s="641"/>
      <c r="J19" s="641"/>
      <c r="K19" s="641"/>
      <c r="L19" s="641"/>
      <c r="M19" s="641"/>
      <c r="N19" s="641"/>
      <c r="O19" s="641"/>
      <c r="P19" s="641"/>
      <c r="Q19" s="642"/>
      <c r="R19" s="643">
        <v>4732</v>
      </c>
      <c r="S19" s="644"/>
      <c r="T19" s="644"/>
      <c r="U19" s="644"/>
      <c r="V19" s="644"/>
      <c r="W19" s="644"/>
      <c r="X19" s="644"/>
      <c r="Y19" s="645"/>
      <c r="Z19" s="680">
        <v>0</v>
      </c>
      <c r="AA19" s="680"/>
      <c r="AB19" s="680"/>
      <c r="AC19" s="680"/>
      <c r="AD19" s="681">
        <v>4732</v>
      </c>
      <c r="AE19" s="681"/>
      <c r="AF19" s="681"/>
      <c r="AG19" s="681"/>
      <c r="AH19" s="681"/>
      <c r="AI19" s="681"/>
      <c r="AJ19" s="681"/>
      <c r="AK19" s="681"/>
      <c r="AL19" s="646">
        <v>0.1</v>
      </c>
      <c r="AM19" s="647"/>
      <c r="AN19" s="647"/>
      <c r="AO19" s="682"/>
      <c r="AP19" s="640" t="s">
        <v>276</v>
      </c>
      <c r="AQ19" s="641"/>
      <c r="AR19" s="641"/>
      <c r="AS19" s="641"/>
      <c r="AT19" s="641"/>
      <c r="AU19" s="641"/>
      <c r="AV19" s="641"/>
      <c r="AW19" s="641"/>
      <c r="AX19" s="641"/>
      <c r="AY19" s="641"/>
      <c r="AZ19" s="641"/>
      <c r="BA19" s="641"/>
      <c r="BB19" s="641"/>
      <c r="BC19" s="641"/>
      <c r="BD19" s="641"/>
      <c r="BE19" s="641"/>
      <c r="BF19" s="642"/>
      <c r="BG19" s="643">
        <v>21601</v>
      </c>
      <c r="BH19" s="644"/>
      <c r="BI19" s="644"/>
      <c r="BJ19" s="644"/>
      <c r="BK19" s="644"/>
      <c r="BL19" s="644"/>
      <c r="BM19" s="644"/>
      <c r="BN19" s="645"/>
      <c r="BO19" s="680">
        <v>0.6</v>
      </c>
      <c r="BP19" s="680"/>
      <c r="BQ19" s="680"/>
      <c r="BR19" s="680"/>
      <c r="BS19" s="649" t="s">
        <v>131</v>
      </c>
      <c r="BT19" s="644"/>
      <c r="BU19" s="644"/>
      <c r="BV19" s="644"/>
      <c r="BW19" s="644"/>
      <c r="BX19" s="644"/>
      <c r="BY19" s="644"/>
      <c r="BZ19" s="644"/>
      <c r="CA19" s="644"/>
      <c r="CB19" s="687"/>
      <c r="CD19" s="676" t="s">
        <v>277</v>
      </c>
      <c r="CE19" s="677"/>
      <c r="CF19" s="677"/>
      <c r="CG19" s="677"/>
      <c r="CH19" s="677"/>
      <c r="CI19" s="677"/>
      <c r="CJ19" s="677"/>
      <c r="CK19" s="677"/>
      <c r="CL19" s="677"/>
      <c r="CM19" s="677"/>
      <c r="CN19" s="677"/>
      <c r="CO19" s="677"/>
      <c r="CP19" s="677"/>
      <c r="CQ19" s="678"/>
      <c r="CR19" s="643" t="s">
        <v>131</v>
      </c>
      <c r="CS19" s="644"/>
      <c r="CT19" s="644"/>
      <c r="CU19" s="644"/>
      <c r="CV19" s="644"/>
      <c r="CW19" s="644"/>
      <c r="CX19" s="644"/>
      <c r="CY19" s="645"/>
      <c r="CZ19" s="680" t="s">
        <v>248</v>
      </c>
      <c r="DA19" s="680"/>
      <c r="DB19" s="680"/>
      <c r="DC19" s="680"/>
      <c r="DD19" s="649" t="s">
        <v>131</v>
      </c>
      <c r="DE19" s="644"/>
      <c r="DF19" s="644"/>
      <c r="DG19" s="644"/>
      <c r="DH19" s="644"/>
      <c r="DI19" s="644"/>
      <c r="DJ19" s="644"/>
      <c r="DK19" s="644"/>
      <c r="DL19" s="644"/>
      <c r="DM19" s="644"/>
      <c r="DN19" s="644"/>
      <c r="DO19" s="644"/>
      <c r="DP19" s="645"/>
      <c r="DQ19" s="649" t="s">
        <v>140</v>
      </c>
      <c r="DR19" s="644"/>
      <c r="DS19" s="644"/>
      <c r="DT19" s="644"/>
      <c r="DU19" s="644"/>
      <c r="DV19" s="644"/>
      <c r="DW19" s="644"/>
      <c r="DX19" s="644"/>
      <c r="DY19" s="644"/>
      <c r="DZ19" s="644"/>
      <c r="EA19" s="644"/>
      <c r="EB19" s="644"/>
      <c r="EC19" s="687"/>
    </row>
    <row r="20" spans="2:133" ht="11.25" customHeight="1" x14ac:dyDescent="0.15">
      <c r="B20" s="640" t="s">
        <v>278</v>
      </c>
      <c r="C20" s="641"/>
      <c r="D20" s="641"/>
      <c r="E20" s="641"/>
      <c r="F20" s="641"/>
      <c r="G20" s="641"/>
      <c r="H20" s="641"/>
      <c r="I20" s="641"/>
      <c r="J20" s="641"/>
      <c r="K20" s="641"/>
      <c r="L20" s="641"/>
      <c r="M20" s="641"/>
      <c r="N20" s="641"/>
      <c r="O20" s="641"/>
      <c r="P20" s="641"/>
      <c r="Q20" s="642"/>
      <c r="R20" s="643">
        <v>1028</v>
      </c>
      <c r="S20" s="644"/>
      <c r="T20" s="644"/>
      <c r="U20" s="644"/>
      <c r="V20" s="644"/>
      <c r="W20" s="644"/>
      <c r="X20" s="644"/>
      <c r="Y20" s="645"/>
      <c r="Z20" s="680">
        <v>0</v>
      </c>
      <c r="AA20" s="680"/>
      <c r="AB20" s="680"/>
      <c r="AC20" s="680"/>
      <c r="AD20" s="681">
        <v>1028</v>
      </c>
      <c r="AE20" s="681"/>
      <c r="AF20" s="681"/>
      <c r="AG20" s="681"/>
      <c r="AH20" s="681"/>
      <c r="AI20" s="681"/>
      <c r="AJ20" s="681"/>
      <c r="AK20" s="681"/>
      <c r="AL20" s="646">
        <v>0</v>
      </c>
      <c r="AM20" s="647"/>
      <c r="AN20" s="647"/>
      <c r="AO20" s="682"/>
      <c r="AP20" s="640" t="s">
        <v>279</v>
      </c>
      <c r="AQ20" s="641"/>
      <c r="AR20" s="641"/>
      <c r="AS20" s="641"/>
      <c r="AT20" s="641"/>
      <c r="AU20" s="641"/>
      <c r="AV20" s="641"/>
      <c r="AW20" s="641"/>
      <c r="AX20" s="641"/>
      <c r="AY20" s="641"/>
      <c r="AZ20" s="641"/>
      <c r="BA20" s="641"/>
      <c r="BB20" s="641"/>
      <c r="BC20" s="641"/>
      <c r="BD20" s="641"/>
      <c r="BE20" s="641"/>
      <c r="BF20" s="642"/>
      <c r="BG20" s="643">
        <v>21601</v>
      </c>
      <c r="BH20" s="644"/>
      <c r="BI20" s="644"/>
      <c r="BJ20" s="644"/>
      <c r="BK20" s="644"/>
      <c r="BL20" s="644"/>
      <c r="BM20" s="644"/>
      <c r="BN20" s="645"/>
      <c r="BO20" s="680">
        <v>0.6</v>
      </c>
      <c r="BP20" s="680"/>
      <c r="BQ20" s="680"/>
      <c r="BR20" s="680"/>
      <c r="BS20" s="649" t="s">
        <v>131</v>
      </c>
      <c r="BT20" s="644"/>
      <c r="BU20" s="644"/>
      <c r="BV20" s="644"/>
      <c r="BW20" s="644"/>
      <c r="BX20" s="644"/>
      <c r="BY20" s="644"/>
      <c r="BZ20" s="644"/>
      <c r="CA20" s="644"/>
      <c r="CB20" s="687"/>
      <c r="CD20" s="676" t="s">
        <v>280</v>
      </c>
      <c r="CE20" s="677"/>
      <c r="CF20" s="677"/>
      <c r="CG20" s="677"/>
      <c r="CH20" s="677"/>
      <c r="CI20" s="677"/>
      <c r="CJ20" s="677"/>
      <c r="CK20" s="677"/>
      <c r="CL20" s="677"/>
      <c r="CM20" s="677"/>
      <c r="CN20" s="677"/>
      <c r="CO20" s="677"/>
      <c r="CP20" s="677"/>
      <c r="CQ20" s="678"/>
      <c r="CR20" s="643">
        <v>12390897</v>
      </c>
      <c r="CS20" s="644"/>
      <c r="CT20" s="644"/>
      <c r="CU20" s="644"/>
      <c r="CV20" s="644"/>
      <c r="CW20" s="644"/>
      <c r="CX20" s="644"/>
      <c r="CY20" s="645"/>
      <c r="CZ20" s="680">
        <v>100</v>
      </c>
      <c r="DA20" s="680"/>
      <c r="DB20" s="680"/>
      <c r="DC20" s="680"/>
      <c r="DD20" s="649">
        <v>1945644</v>
      </c>
      <c r="DE20" s="644"/>
      <c r="DF20" s="644"/>
      <c r="DG20" s="644"/>
      <c r="DH20" s="644"/>
      <c r="DI20" s="644"/>
      <c r="DJ20" s="644"/>
      <c r="DK20" s="644"/>
      <c r="DL20" s="644"/>
      <c r="DM20" s="644"/>
      <c r="DN20" s="644"/>
      <c r="DO20" s="644"/>
      <c r="DP20" s="645"/>
      <c r="DQ20" s="649">
        <v>8130503</v>
      </c>
      <c r="DR20" s="644"/>
      <c r="DS20" s="644"/>
      <c r="DT20" s="644"/>
      <c r="DU20" s="644"/>
      <c r="DV20" s="644"/>
      <c r="DW20" s="644"/>
      <c r="DX20" s="644"/>
      <c r="DY20" s="644"/>
      <c r="DZ20" s="644"/>
      <c r="EA20" s="644"/>
      <c r="EB20" s="644"/>
      <c r="EC20" s="687"/>
    </row>
    <row r="21" spans="2:133" ht="11.25" customHeight="1" x14ac:dyDescent="0.15">
      <c r="B21" s="640" t="s">
        <v>281</v>
      </c>
      <c r="C21" s="641"/>
      <c r="D21" s="641"/>
      <c r="E21" s="641"/>
      <c r="F21" s="641"/>
      <c r="G21" s="641"/>
      <c r="H21" s="641"/>
      <c r="I21" s="641"/>
      <c r="J21" s="641"/>
      <c r="K21" s="641"/>
      <c r="L21" s="641"/>
      <c r="M21" s="641"/>
      <c r="N21" s="641"/>
      <c r="O21" s="641"/>
      <c r="P21" s="641"/>
      <c r="Q21" s="642"/>
      <c r="R21" s="643">
        <v>74760</v>
      </c>
      <c r="S21" s="644"/>
      <c r="T21" s="644"/>
      <c r="U21" s="644"/>
      <c r="V21" s="644"/>
      <c r="W21" s="644"/>
      <c r="X21" s="644"/>
      <c r="Y21" s="645"/>
      <c r="Z21" s="680">
        <v>0.6</v>
      </c>
      <c r="AA21" s="680"/>
      <c r="AB21" s="680"/>
      <c r="AC21" s="680"/>
      <c r="AD21" s="681">
        <v>74760</v>
      </c>
      <c r="AE21" s="681"/>
      <c r="AF21" s="681"/>
      <c r="AG21" s="681"/>
      <c r="AH21" s="681"/>
      <c r="AI21" s="681"/>
      <c r="AJ21" s="681"/>
      <c r="AK21" s="681"/>
      <c r="AL21" s="646">
        <v>1</v>
      </c>
      <c r="AM21" s="647"/>
      <c r="AN21" s="647"/>
      <c r="AO21" s="682"/>
      <c r="AP21" s="738" t="s">
        <v>282</v>
      </c>
      <c r="AQ21" s="745"/>
      <c r="AR21" s="745"/>
      <c r="AS21" s="745"/>
      <c r="AT21" s="745"/>
      <c r="AU21" s="745"/>
      <c r="AV21" s="745"/>
      <c r="AW21" s="745"/>
      <c r="AX21" s="745"/>
      <c r="AY21" s="745"/>
      <c r="AZ21" s="745"/>
      <c r="BA21" s="745"/>
      <c r="BB21" s="745"/>
      <c r="BC21" s="745"/>
      <c r="BD21" s="745"/>
      <c r="BE21" s="745"/>
      <c r="BF21" s="740"/>
      <c r="BG21" s="643">
        <v>21601</v>
      </c>
      <c r="BH21" s="644"/>
      <c r="BI21" s="644"/>
      <c r="BJ21" s="644"/>
      <c r="BK21" s="644"/>
      <c r="BL21" s="644"/>
      <c r="BM21" s="644"/>
      <c r="BN21" s="645"/>
      <c r="BO21" s="680">
        <v>0.6</v>
      </c>
      <c r="BP21" s="680"/>
      <c r="BQ21" s="680"/>
      <c r="BR21" s="680"/>
      <c r="BS21" s="649" t="s">
        <v>131</v>
      </c>
      <c r="BT21" s="644"/>
      <c r="BU21" s="644"/>
      <c r="BV21" s="644"/>
      <c r="BW21" s="644"/>
      <c r="BX21" s="644"/>
      <c r="BY21" s="644"/>
      <c r="BZ21" s="644"/>
      <c r="CA21" s="644"/>
      <c r="CB21" s="687"/>
      <c r="CD21" s="750"/>
      <c r="CE21" s="693"/>
      <c r="CF21" s="693"/>
      <c r="CG21" s="693"/>
      <c r="CH21" s="693"/>
      <c r="CI21" s="693"/>
      <c r="CJ21" s="693"/>
      <c r="CK21" s="693"/>
      <c r="CL21" s="693"/>
      <c r="CM21" s="693"/>
      <c r="CN21" s="693"/>
      <c r="CO21" s="693"/>
      <c r="CP21" s="693"/>
      <c r="CQ21" s="69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15">
      <c r="B22" s="640" t="s">
        <v>283</v>
      </c>
      <c r="C22" s="641"/>
      <c r="D22" s="641"/>
      <c r="E22" s="641"/>
      <c r="F22" s="641"/>
      <c r="G22" s="641"/>
      <c r="H22" s="641"/>
      <c r="I22" s="641"/>
      <c r="J22" s="641"/>
      <c r="K22" s="641"/>
      <c r="L22" s="641"/>
      <c r="M22" s="641"/>
      <c r="N22" s="641"/>
      <c r="O22" s="641"/>
      <c r="P22" s="641"/>
      <c r="Q22" s="642"/>
      <c r="R22" s="643">
        <v>3532803</v>
      </c>
      <c r="S22" s="644"/>
      <c r="T22" s="644"/>
      <c r="U22" s="644"/>
      <c r="V22" s="644"/>
      <c r="W22" s="644"/>
      <c r="X22" s="644"/>
      <c r="Y22" s="645"/>
      <c r="Z22" s="680">
        <v>27.3</v>
      </c>
      <c r="AA22" s="680"/>
      <c r="AB22" s="680"/>
      <c r="AC22" s="680"/>
      <c r="AD22" s="681">
        <v>3185149</v>
      </c>
      <c r="AE22" s="681"/>
      <c r="AF22" s="681"/>
      <c r="AG22" s="681"/>
      <c r="AH22" s="681"/>
      <c r="AI22" s="681"/>
      <c r="AJ22" s="681"/>
      <c r="AK22" s="681"/>
      <c r="AL22" s="646">
        <v>43.6</v>
      </c>
      <c r="AM22" s="647"/>
      <c r="AN22" s="647"/>
      <c r="AO22" s="682"/>
      <c r="AP22" s="738" t="s">
        <v>284</v>
      </c>
      <c r="AQ22" s="745"/>
      <c r="AR22" s="745"/>
      <c r="AS22" s="745"/>
      <c r="AT22" s="745"/>
      <c r="AU22" s="745"/>
      <c r="AV22" s="745"/>
      <c r="AW22" s="745"/>
      <c r="AX22" s="745"/>
      <c r="AY22" s="745"/>
      <c r="AZ22" s="745"/>
      <c r="BA22" s="745"/>
      <c r="BB22" s="745"/>
      <c r="BC22" s="745"/>
      <c r="BD22" s="745"/>
      <c r="BE22" s="745"/>
      <c r="BF22" s="740"/>
      <c r="BG22" s="643" t="s">
        <v>140</v>
      </c>
      <c r="BH22" s="644"/>
      <c r="BI22" s="644"/>
      <c r="BJ22" s="644"/>
      <c r="BK22" s="644"/>
      <c r="BL22" s="644"/>
      <c r="BM22" s="644"/>
      <c r="BN22" s="645"/>
      <c r="BO22" s="680" t="s">
        <v>131</v>
      </c>
      <c r="BP22" s="680"/>
      <c r="BQ22" s="680"/>
      <c r="BR22" s="680"/>
      <c r="BS22" s="649" t="s">
        <v>248</v>
      </c>
      <c r="BT22" s="644"/>
      <c r="BU22" s="644"/>
      <c r="BV22" s="644"/>
      <c r="BW22" s="644"/>
      <c r="BX22" s="644"/>
      <c r="BY22" s="644"/>
      <c r="BZ22" s="644"/>
      <c r="CA22" s="644"/>
      <c r="CB22" s="687"/>
      <c r="CD22" s="747" t="s">
        <v>285</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15">
      <c r="B23" s="640" t="s">
        <v>286</v>
      </c>
      <c r="C23" s="641"/>
      <c r="D23" s="641"/>
      <c r="E23" s="641"/>
      <c r="F23" s="641"/>
      <c r="G23" s="641"/>
      <c r="H23" s="641"/>
      <c r="I23" s="641"/>
      <c r="J23" s="641"/>
      <c r="K23" s="641"/>
      <c r="L23" s="641"/>
      <c r="M23" s="641"/>
      <c r="N23" s="641"/>
      <c r="O23" s="641"/>
      <c r="P23" s="641"/>
      <c r="Q23" s="642"/>
      <c r="R23" s="643">
        <v>3185149</v>
      </c>
      <c r="S23" s="644"/>
      <c r="T23" s="644"/>
      <c r="U23" s="644"/>
      <c r="V23" s="644"/>
      <c r="W23" s="644"/>
      <c r="X23" s="644"/>
      <c r="Y23" s="645"/>
      <c r="Z23" s="680">
        <v>24.6</v>
      </c>
      <c r="AA23" s="680"/>
      <c r="AB23" s="680"/>
      <c r="AC23" s="680"/>
      <c r="AD23" s="681">
        <v>3185149</v>
      </c>
      <c r="AE23" s="681"/>
      <c r="AF23" s="681"/>
      <c r="AG23" s="681"/>
      <c r="AH23" s="681"/>
      <c r="AI23" s="681"/>
      <c r="AJ23" s="681"/>
      <c r="AK23" s="681"/>
      <c r="AL23" s="646">
        <v>43.6</v>
      </c>
      <c r="AM23" s="647"/>
      <c r="AN23" s="647"/>
      <c r="AO23" s="682"/>
      <c r="AP23" s="738" t="s">
        <v>287</v>
      </c>
      <c r="AQ23" s="745"/>
      <c r="AR23" s="745"/>
      <c r="AS23" s="745"/>
      <c r="AT23" s="745"/>
      <c r="AU23" s="745"/>
      <c r="AV23" s="745"/>
      <c r="AW23" s="745"/>
      <c r="AX23" s="745"/>
      <c r="AY23" s="745"/>
      <c r="AZ23" s="745"/>
      <c r="BA23" s="745"/>
      <c r="BB23" s="745"/>
      <c r="BC23" s="745"/>
      <c r="BD23" s="745"/>
      <c r="BE23" s="745"/>
      <c r="BF23" s="740"/>
      <c r="BG23" s="643" t="s">
        <v>248</v>
      </c>
      <c r="BH23" s="644"/>
      <c r="BI23" s="644"/>
      <c r="BJ23" s="644"/>
      <c r="BK23" s="644"/>
      <c r="BL23" s="644"/>
      <c r="BM23" s="644"/>
      <c r="BN23" s="645"/>
      <c r="BO23" s="680" t="s">
        <v>248</v>
      </c>
      <c r="BP23" s="680"/>
      <c r="BQ23" s="680"/>
      <c r="BR23" s="680"/>
      <c r="BS23" s="649" t="s">
        <v>131</v>
      </c>
      <c r="BT23" s="644"/>
      <c r="BU23" s="644"/>
      <c r="BV23" s="644"/>
      <c r="BW23" s="644"/>
      <c r="BX23" s="644"/>
      <c r="BY23" s="644"/>
      <c r="BZ23" s="644"/>
      <c r="CA23" s="644"/>
      <c r="CB23" s="687"/>
      <c r="CD23" s="747" t="s">
        <v>226</v>
      </c>
      <c r="CE23" s="748"/>
      <c r="CF23" s="748"/>
      <c r="CG23" s="748"/>
      <c r="CH23" s="748"/>
      <c r="CI23" s="748"/>
      <c r="CJ23" s="748"/>
      <c r="CK23" s="748"/>
      <c r="CL23" s="748"/>
      <c r="CM23" s="748"/>
      <c r="CN23" s="748"/>
      <c r="CO23" s="748"/>
      <c r="CP23" s="748"/>
      <c r="CQ23" s="749"/>
      <c r="CR23" s="747" t="s">
        <v>288</v>
      </c>
      <c r="CS23" s="748"/>
      <c r="CT23" s="748"/>
      <c r="CU23" s="748"/>
      <c r="CV23" s="748"/>
      <c r="CW23" s="748"/>
      <c r="CX23" s="748"/>
      <c r="CY23" s="749"/>
      <c r="CZ23" s="747" t="s">
        <v>289</v>
      </c>
      <c r="DA23" s="748"/>
      <c r="DB23" s="748"/>
      <c r="DC23" s="749"/>
      <c r="DD23" s="747" t="s">
        <v>290</v>
      </c>
      <c r="DE23" s="748"/>
      <c r="DF23" s="748"/>
      <c r="DG23" s="748"/>
      <c r="DH23" s="748"/>
      <c r="DI23" s="748"/>
      <c r="DJ23" s="748"/>
      <c r="DK23" s="749"/>
      <c r="DL23" s="756" t="s">
        <v>291</v>
      </c>
      <c r="DM23" s="757"/>
      <c r="DN23" s="757"/>
      <c r="DO23" s="757"/>
      <c r="DP23" s="757"/>
      <c r="DQ23" s="757"/>
      <c r="DR23" s="757"/>
      <c r="DS23" s="757"/>
      <c r="DT23" s="757"/>
      <c r="DU23" s="757"/>
      <c r="DV23" s="758"/>
      <c r="DW23" s="747" t="s">
        <v>292</v>
      </c>
      <c r="DX23" s="748"/>
      <c r="DY23" s="748"/>
      <c r="DZ23" s="748"/>
      <c r="EA23" s="748"/>
      <c r="EB23" s="748"/>
      <c r="EC23" s="749"/>
    </row>
    <row r="24" spans="2:133" ht="11.25" customHeight="1" x14ac:dyDescent="0.15">
      <c r="B24" s="640" t="s">
        <v>293</v>
      </c>
      <c r="C24" s="641"/>
      <c r="D24" s="641"/>
      <c r="E24" s="641"/>
      <c r="F24" s="641"/>
      <c r="G24" s="641"/>
      <c r="H24" s="641"/>
      <c r="I24" s="641"/>
      <c r="J24" s="641"/>
      <c r="K24" s="641"/>
      <c r="L24" s="641"/>
      <c r="M24" s="641"/>
      <c r="N24" s="641"/>
      <c r="O24" s="641"/>
      <c r="P24" s="641"/>
      <c r="Q24" s="642"/>
      <c r="R24" s="643">
        <v>347654</v>
      </c>
      <c r="S24" s="644"/>
      <c r="T24" s="644"/>
      <c r="U24" s="644"/>
      <c r="V24" s="644"/>
      <c r="W24" s="644"/>
      <c r="X24" s="644"/>
      <c r="Y24" s="645"/>
      <c r="Z24" s="680">
        <v>2.7</v>
      </c>
      <c r="AA24" s="680"/>
      <c r="AB24" s="680"/>
      <c r="AC24" s="680"/>
      <c r="AD24" s="681" t="s">
        <v>131</v>
      </c>
      <c r="AE24" s="681"/>
      <c r="AF24" s="681"/>
      <c r="AG24" s="681"/>
      <c r="AH24" s="681"/>
      <c r="AI24" s="681"/>
      <c r="AJ24" s="681"/>
      <c r="AK24" s="681"/>
      <c r="AL24" s="646" t="s">
        <v>140</v>
      </c>
      <c r="AM24" s="647"/>
      <c r="AN24" s="647"/>
      <c r="AO24" s="682"/>
      <c r="AP24" s="738" t="s">
        <v>294</v>
      </c>
      <c r="AQ24" s="745"/>
      <c r="AR24" s="745"/>
      <c r="AS24" s="745"/>
      <c r="AT24" s="745"/>
      <c r="AU24" s="745"/>
      <c r="AV24" s="745"/>
      <c r="AW24" s="745"/>
      <c r="AX24" s="745"/>
      <c r="AY24" s="745"/>
      <c r="AZ24" s="745"/>
      <c r="BA24" s="745"/>
      <c r="BB24" s="745"/>
      <c r="BC24" s="745"/>
      <c r="BD24" s="745"/>
      <c r="BE24" s="745"/>
      <c r="BF24" s="740"/>
      <c r="BG24" s="643" t="s">
        <v>248</v>
      </c>
      <c r="BH24" s="644"/>
      <c r="BI24" s="644"/>
      <c r="BJ24" s="644"/>
      <c r="BK24" s="644"/>
      <c r="BL24" s="644"/>
      <c r="BM24" s="644"/>
      <c r="BN24" s="645"/>
      <c r="BO24" s="680" t="s">
        <v>248</v>
      </c>
      <c r="BP24" s="680"/>
      <c r="BQ24" s="680"/>
      <c r="BR24" s="680"/>
      <c r="BS24" s="649" t="s">
        <v>131</v>
      </c>
      <c r="BT24" s="644"/>
      <c r="BU24" s="644"/>
      <c r="BV24" s="644"/>
      <c r="BW24" s="644"/>
      <c r="BX24" s="644"/>
      <c r="BY24" s="644"/>
      <c r="BZ24" s="644"/>
      <c r="CA24" s="644"/>
      <c r="CB24" s="687"/>
      <c r="CD24" s="701" t="s">
        <v>295</v>
      </c>
      <c r="CE24" s="702"/>
      <c r="CF24" s="702"/>
      <c r="CG24" s="702"/>
      <c r="CH24" s="702"/>
      <c r="CI24" s="702"/>
      <c r="CJ24" s="702"/>
      <c r="CK24" s="702"/>
      <c r="CL24" s="702"/>
      <c r="CM24" s="702"/>
      <c r="CN24" s="702"/>
      <c r="CO24" s="702"/>
      <c r="CP24" s="702"/>
      <c r="CQ24" s="703"/>
      <c r="CR24" s="698">
        <v>5266863</v>
      </c>
      <c r="CS24" s="699"/>
      <c r="CT24" s="699"/>
      <c r="CU24" s="699"/>
      <c r="CV24" s="699"/>
      <c r="CW24" s="699"/>
      <c r="CX24" s="699"/>
      <c r="CY24" s="742"/>
      <c r="CZ24" s="743">
        <v>42.5</v>
      </c>
      <c r="DA24" s="716"/>
      <c r="DB24" s="716"/>
      <c r="DC24" s="746"/>
      <c r="DD24" s="741">
        <v>4054739</v>
      </c>
      <c r="DE24" s="699"/>
      <c r="DF24" s="699"/>
      <c r="DG24" s="699"/>
      <c r="DH24" s="699"/>
      <c r="DI24" s="699"/>
      <c r="DJ24" s="699"/>
      <c r="DK24" s="742"/>
      <c r="DL24" s="741">
        <v>3693192</v>
      </c>
      <c r="DM24" s="699"/>
      <c r="DN24" s="699"/>
      <c r="DO24" s="699"/>
      <c r="DP24" s="699"/>
      <c r="DQ24" s="699"/>
      <c r="DR24" s="699"/>
      <c r="DS24" s="699"/>
      <c r="DT24" s="699"/>
      <c r="DU24" s="699"/>
      <c r="DV24" s="742"/>
      <c r="DW24" s="743">
        <v>48.5</v>
      </c>
      <c r="DX24" s="716"/>
      <c r="DY24" s="716"/>
      <c r="DZ24" s="716"/>
      <c r="EA24" s="716"/>
      <c r="EB24" s="716"/>
      <c r="EC24" s="744"/>
    </row>
    <row r="25" spans="2:133" ht="11.25" customHeight="1" x14ac:dyDescent="0.15">
      <c r="B25" s="640" t="s">
        <v>296</v>
      </c>
      <c r="C25" s="641"/>
      <c r="D25" s="641"/>
      <c r="E25" s="641"/>
      <c r="F25" s="641"/>
      <c r="G25" s="641"/>
      <c r="H25" s="641"/>
      <c r="I25" s="641"/>
      <c r="J25" s="641"/>
      <c r="K25" s="641"/>
      <c r="L25" s="641"/>
      <c r="M25" s="641"/>
      <c r="N25" s="641"/>
      <c r="O25" s="641"/>
      <c r="P25" s="641"/>
      <c r="Q25" s="642"/>
      <c r="R25" s="643" t="s">
        <v>248</v>
      </c>
      <c r="S25" s="644"/>
      <c r="T25" s="644"/>
      <c r="U25" s="644"/>
      <c r="V25" s="644"/>
      <c r="W25" s="644"/>
      <c r="X25" s="644"/>
      <c r="Y25" s="645"/>
      <c r="Z25" s="680" t="s">
        <v>140</v>
      </c>
      <c r="AA25" s="680"/>
      <c r="AB25" s="680"/>
      <c r="AC25" s="680"/>
      <c r="AD25" s="681" t="s">
        <v>140</v>
      </c>
      <c r="AE25" s="681"/>
      <c r="AF25" s="681"/>
      <c r="AG25" s="681"/>
      <c r="AH25" s="681"/>
      <c r="AI25" s="681"/>
      <c r="AJ25" s="681"/>
      <c r="AK25" s="681"/>
      <c r="AL25" s="646" t="s">
        <v>131</v>
      </c>
      <c r="AM25" s="647"/>
      <c r="AN25" s="647"/>
      <c r="AO25" s="682"/>
      <c r="AP25" s="738" t="s">
        <v>297</v>
      </c>
      <c r="AQ25" s="745"/>
      <c r="AR25" s="745"/>
      <c r="AS25" s="745"/>
      <c r="AT25" s="745"/>
      <c r="AU25" s="745"/>
      <c r="AV25" s="745"/>
      <c r="AW25" s="745"/>
      <c r="AX25" s="745"/>
      <c r="AY25" s="745"/>
      <c r="AZ25" s="745"/>
      <c r="BA25" s="745"/>
      <c r="BB25" s="745"/>
      <c r="BC25" s="745"/>
      <c r="BD25" s="745"/>
      <c r="BE25" s="745"/>
      <c r="BF25" s="740"/>
      <c r="BG25" s="643" t="s">
        <v>248</v>
      </c>
      <c r="BH25" s="644"/>
      <c r="BI25" s="644"/>
      <c r="BJ25" s="644"/>
      <c r="BK25" s="644"/>
      <c r="BL25" s="644"/>
      <c r="BM25" s="644"/>
      <c r="BN25" s="645"/>
      <c r="BO25" s="680" t="s">
        <v>131</v>
      </c>
      <c r="BP25" s="680"/>
      <c r="BQ25" s="680"/>
      <c r="BR25" s="680"/>
      <c r="BS25" s="649" t="s">
        <v>131</v>
      </c>
      <c r="BT25" s="644"/>
      <c r="BU25" s="644"/>
      <c r="BV25" s="644"/>
      <c r="BW25" s="644"/>
      <c r="BX25" s="644"/>
      <c r="BY25" s="644"/>
      <c r="BZ25" s="644"/>
      <c r="CA25" s="644"/>
      <c r="CB25" s="687"/>
      <c r="CD25" s="676" t="s">
        <v>298</v>
      </c>
      <c r="CE25" s="677"/>
      <c r="CF25" s="677"/>
      <c r="CG25" s="677"/>
      <c r="CH25" s="677"/>
      <c r="CI25" s="677"/>
      <c r="CJ25" s="677"/>
      <c r="CK25" s="677"/>
      <c r="CL25" s="677"/>
      <c r="CM25" s="677"/>
      <c r="CN25" s="677"/>
      <c r="CO25" s="677"/>
      <c r="CP25" s="677"/>
      <c r="CQ25" s="678"/>
      <c r="CR25" s="643">
        <v>1867288</v>
      </c>
      <c r="CS25" s="662"/>
      <c r="CT25" s="662"/>
      <c r="CU25" s="662"/>
      <c r="CV25" s="662"/>
      <c r="CW25" s="662"/>
      <c r="CX25" s="662"/>
      <c r="CY25" s="663"/>
      <c r="CZ25" s="646">
        <v>15.1</v>
      </c>
      <c r="DA25" s="664"/>
      <c r="DB25" s="664"/>
      <c r="DC25" s="665"/>
      <c r="DD25" s="649">
        <v>1686978</v>
      </c>
      <c r="DE25" s="662"/>
      <c r="DF25" s="662"/>
      <c r="DG25" s="662"/>
      <c r="DH25" s="662"/>
      <c r="DI25" s="662"/>
      <c r="DJ25" s="662"/>
      <c r="DK25" s="663"/>
      <c r="DL25" s="649">
        <v>1683265</v>
      </c>
      <c r="DM25" s="662"/>
      <c r="DN25" s="662"/>
      <c r="DO25" s="662"/>
      <c r="DP25" s="662"/>
      <c r="DQ25" s="662"/>
      <c r="DR25" s="662"/>
      <c r="DS25" s="662"/>
      <c r="DT25" s="662"/>
      <c r="DU25" s="662"/>
      <c r="DV25" s="663"/>
      <c r="DW25" s="646">
        <v>22.1</v>
      </c>
      <c r="DX25" s="664"/>
      <c r="DY25" s="664"/>
      <c r="DZ25" s="664"/>
      <c r="EA25" s="664"/>
      <c r="EB25" s="664"/>
      <c r="EC25" s="679"/>
    </row>
    <row r="26" spans="2:133" ht="11.25" customHeight="1" x14ac:dyDescent="0.15">
      <c r="B26" s="640" t="s">
        <v>299</v>
      </c>
      <c r="C26" s="641"/>
      <c r="D26" s="641"/>
      <c r="E26" s="641"/>
      <c r="F26" s="641"/>
      <c r="G26" s="641"/>
      <c r="H26" s="641"/>
      <c r="I26" s="641"/>
      <c r="J26" s="641"/>
      <c r="K26" s="641"/>
      <c r="L26" s="641"/>
      <c r="M26" s="641"/>
      <c r="N26" s="641"/>
      <c r="O26" s="641"/>
      <c r="P26" s="641"/>
      <c r="Q26" s="642"/>
      <c r="R26" s="643">
        <v>7630881</v>
      </c>
      <c r="S26" s="644"/>
      <c r="T26" s="644"/>
      <c r="U26" s="644"/>
      <c r="V26" s="644"/>
      <c r="W26" s="644"/>
      <c r="X26" s="644"/>
      <c r="Y26" s="645"/>
      <c r="Z26" s="680">
        <v>59</v>
      </c>
      <c r="AA26" s="680"/>
      <c r="AB26" s="680"/>
      <c r="AC26" s="680"/>
      <c r="AD26" s="681">
        <v>7283227</v>
      </c>
      <c r="AE26" s="681"/>
      <c r="AF26" s="681"/>
      <c r="AG26" s="681"/>
      <c r="AH26" s="681"/>
      <c r="AI26" s="681"/>
      <c r="AJ26" s="681"/>
      <c r="AK26" s="681"/>
      <c r="AL26" s="646">
        <v>99.8</v>
      </c>
      <c r="AM26" s="647"/>
      <c r="AN26" s="647"/>
      <c r="AO26" s="682"/>
      <c r="AP26" s="738" t="s">
        <v>300</v>
      </c>
      <c r="AQ26" s="739"/>
      <c r="AR26" s="739"/>
      <c r="AS26" s="739"/>
      <c r="AT26" s="739"/>
      <c r="AU26" s="739"/>
      <c r="AV26" s="739"/>
      <c r="AW26" s="739"/>
      <c r="AX26" s="739"/>
      <c r="AY26" s="739"/>
      <c r="AZ26" s="739"/>
      <c r="BA26" s="739"/>
      <c r="BB26" s="739"/>
      <c r="BC26" s="739"/>
      <c r="BD26" s="739"/>
      <c r="BE26" s="739"/>
      <c r="BF26" s="740"/>
      <c r="BG26" s="643" t="s">
        <v>131</v>
      </c>
      <c r="BH26" s="644"/>
      <c r="BI26" s="644"/>
      <c r="BJ26" s="644"/>
      <c r="BK26" s="644"/>
      <c r="BL26" s="644"/>
      <c r="BM26" s="644"/>
      <c r="BN26" s="645"/>
      <c r="BO26" s="680" t="s">
        <v>248</v>
      </c>
      <c r="BP26" s="680"/>
      <c r="BQ26" s="680"/>
      <c r="BR26" s="680"/>
      <c r="BS26" s="649" t="s">
        <v>131</v>
      </c>
      <c r="BT26" s="644"/>
      <c r="BU26" s="644"/>
      <c r="BV26" s="644"/>
      <c r="BW26" s="644"/>
      <c r="BX26" s="644"/>
      <c r="BY26" s="644"/>
      <c r="BZ26" s="644"/>
      <c r="CA26" s="644"/>
      <c r="CB26" s="687"/>
      <c r="CD26" s="676" t="s">
        <v>301</v>
      </c>
      <c r="CE26" s="677"/>
      <c r="CF26" s="677"/>
      <c r="CG26" s="677"/>
      <c r="CH26" s="677"/>
      <c r="CI26" s="677"/>
      <c r="CJ26" s="677"/>
      <c r="CK26" s="677"/>
      <c r="CL26" s="677"/>
      <c r="CM26" s="677"/>
      <c r="CN26" s="677"/>
      <c r="CO26" s="677"/>
      <c r="CP26" s="677"/>
      <c r="CQ26" s="678"/>
      <c r="CR26" s="643">
        <v>1218929</v>
      </c>
      <c r="CS26" s="644"/>
      <c r="CT26" s="644"/>
      <c r="CU26" s="644"/>
      <c r="CV26" s="644"/>
      <c r="CW26" s="644"/>
      <c r="CX26" s="644"/>
      <c r="CY26" s="645"/>
      <c r="CZ26" s="646">
        <v>9.8000000000000007</v>
      </c>
      <c r="DA26" s="664"/>
      <c r="DB26" s="664"/>
      <c r="DC26" s="665"/>
      <c r="DD26" s="649">
        <v>1054862</v>
      </c>
      <c r="DE26" s="644"/>
      <c r="DF26" s="644"/>
      <c r="DG26" s="644"/>
      <c r="DH26" s="644"/>
      <c r="DI26" s="644"/>
      <c r="DJ26" s="644"/>
      <c r="DK26" s="645"/>
      <c r="DL26" s="649" t="s">
        <v>140</v>
      </c>
      <c r="DM26" s="644"/>
      <c r="DN26" s="644"/>
      <c r="DO26" s="644"/>
      <c r="DP26" s="644"/>
      <c r="DQ26" s="644"/>
      <c r="DR26" s="644"/>
      <c r="DS26" s="644"/>
      <c r="DT26" s="644"/>
      <c r="DU26" s="644"/>
      <c r="DV26" s="645"/>
      <c r="DW26" s="646" t="s">
        <v>248</v>
      </c>
      <c r="DX26" s="664"/>
      <c r="DY26" s="664"/>
      <c r="DZ26" s="664"/>
      <c r="EA26" s="664"/>
      <c r="EB26" s="664"/>
      <c r="EC26" s="679"/>
    </row>
    <row r="27" spans="2:133" ht="11.25" customHeight="1" x14ac:dyDescent="0.15">
      <c r="B27" s="640" t="s">
        <v>302</v>
      </c>
      <c r="C27" s="641"/>
      <c r="D27" s="641"/>
      <c r="E27" s="641"/>
      <c r="F27" s="641"/>
      <c r="G27" s="641"/>
      <c r="H27" s="641"/>
      <c r="I27" s="641"/>
      <c r="J27" s="641"/>
      <c r="K27" s="641"/>
      <c r="L27" s="641"/>
      <c r="M27" s="641"/>
      <c r="N27" s="641"/>
      <c r="O27" s="641"/>
      <c r="P27" s="641"/>
      <c r="Q27" s="642"/>
      <c r="R27" s="643">
        <v>2412</v>
      </c>
      <c r="S27" s="644"/>
      <c r="T27" s="644"/>
      <c r="U27" s="644"/>
      <c r="V27" s="644"/>
      <c r="W27" s="644"/>
      <c r="X27" s="644"/>
      <c r="Y27" s="645"/>
      <c r="Z27" s="680">
        <v>0</v>
      </c>
      <c r="AA27" s="680"/>
      <c r="AB27" s="680"/>
      <c r="AC27" s="680"/>
      <c r="AD27" s="681">
        <v>2412</v>
      </c>
      <c r="AE27" s="681"/>
      <c r="AF27" s="681"/>
      <c r="AG27" s="681"/>
      <c r="AH27" s="681"/>
      <c r="AI27" s="681"/>
      <c r="AJ27" s="681"/>
      <c r="AK27" s="681"/>
      <c r="AL27" s="646">
        <v>0</v>
      </c>
      <c r="AM27" s="647"/>
      <c r="AN27" s="647"/>
      <c r="AO27" s="682"/>
      <c r="AP27" s="640" t="s">
        <v>303</v>
      </c>
      <c r="AQ27" s="641"/>
      <c r="AR27" s="641"/>
      <c r="AS27" s="641"/>
      <c r="AT27" s="641"/>
      <c r="AU27" s="641"/>
      <c r="AV27" s="641"/>
      <c r="AW27" s="641"/>
      <c r="AX27" s="641"/>
      <c r="AY27" s="641"/>
      <c r="AZ27" s="641"/>
      <c r="BA27" s="641"/>
      <c r="BB27" s="641"/>
      <c r="BC27" s="641"/>
      <c r="BD27" s="641"/>
      <c r="BE27" s="641"/>
      <c r="BF27" s="642"/>
      <c r="BG27" s="643">
        <v>3365542</v>
      </c>
      <c r="BH27" s="644"/>
      <c r="BI27" s="644"/>
      <c r="BJ27" s="644"/>
      <c r="BK27" s="644"/>
      <c r="BL27" s="644"/>
      <c r="BM27" s="644"/>
      <c r="BN27" s="645"/>
      <c r="BO27" s="680">
        <v>100</v>
      </c>
      <c r="BP27" s="680"/>
      <c r="BQ27" s="680"/>
      <c r="BR27" s="680"/>
      <c r="BS27" s="649">
        <v>208131</v>
      </c>
      <c r="BT27" s="644"/>
      <c r="BU27" s="644"/>
      <c r="BV27" s="644"/>
      <c r="BW27" s="644"/>
      <c r="BX27" s="644"/>
      <c r="BY27" s="644"/>
      <c r="BZ27" s="644"/>
      <c r="CA27" s="644"/>
      <c r="CB27" s="687"/>
      <c r="CD27" s="676" t="s">
        <v>304</v>
      </c>
      <c r="CE27" s="677"/>
      <c r="CF27" s="677"/>
      <c r="CG27" s="677"/>
      <c r="CH27" s="677"/>
      <c r="CI27" s="677"/>
      <c r="CJ27" s="677"/>
      <c r="CK27" s="677"/>
      <c r="CL27" s="677"/>
      <c r="CM27" s="677"/>
      <c r="CN27" s="677"/>
      <c r="CO27" s="677"/>
      <c r="CP27" s="677"/>
      <c r="CQ27" s="678"/>
      <c r="CR27" s="643">
        <v>1774033</v>
      </c>
      <c r="CS27" s="662"/>
      <c r="CT27" s="662"/>
      <c r="CU27" s="662"/>
      <c r="CV27" s="662"/>
      <c r="CW27" s="662"/>
      <c r="CX27" s="662"/>
      <c r="CY27" s="663"/>
      <c r="CZ27" s="646">
        <v>14.3</v>
      </c>
      <c r="DA27" s="664"/>
      <c r="DB27" s="664"/>
      <c r="DC27" s="665"/>
      <c r="DD27" s="649">
        <v>789940</v>
      </c>
      <c r="DE27" s="662"/>
      <c r="DF27" s="662"/>
      <c r="DG27" s="662"/>
      <c r="DH27" s="662"/>
      <c r="DI27" s="662"/>
      <c r="DJ27" s="662"/>
      <c r="DK27" s="663"/>
      <c r="DL27" s="649">
        <v>789718</v>
      </c>
      <c r="DM27" s="662"/>
      <c r="DN27" s="662"/>
      <c r="DO27" s="662"/>
      <c r="DP27" s="662"/>
      <c r="DQ27" s="662"/>
      <c r="DR27" s="662"/>
      <c r="DS27" s="662"/>
      <c r="DT27" s="662"/>
      <c r="DU27" s="662"/>
      <c r="DV27" s="663"/>
      <c r="DW27" s="646">
        <v>10.4</v>
      </c>
      <c r="DX27" s="664"/>
      <c r="DY27" s="664"/>
      <c r="DZ27" s="664"/>
      <c r="EA27" s="664"/>
      <c r="EB27" s="664"/>
      <c r="EC27" s="679"/>
    </row>
    <row r="28" spans="2:133" ht="11.25" customHeight="1" x14ac:dyDescent="0.15">
      <c r="B28" s="640" t="s">
        <v>305</v>
      </c>
      <c r="C28" s="641"/>
      <c r="D28" s="641"/>
      <c r="E28" s="641"/>
      <c r="F28" s="641"/>
      <c r="G28" s="641"/>
      <c r="H28" s="641"/>
      <c r="I28" s="641"/>
      <c r="J28" s="641"/>
      <c r="K28" s="641"/>
      <c r="L28" s="641"/>
      <c r="M28" s="641"/>
      <c r="N28" s="641"/>
      <c r="O28" s="641"/>
      <c r="P28" s="641"/>
      <c r="Q28" s="642"/>
      <c r="R28" s="643">
        <v>61797</v>
      </c>
      <c r="S28" s="644"/>
      <c r="T28" s="644"/>
      <c r="U28" s="644"/>
      <c r="V28" s="644"/>
      <c r="W28" s="644"/>
      <c r="X28" s="644"/>
      <c r="Y28" s="645"/>
      <c r="Z28" s="680">
        <v>0.5</v>
      </c>
      <c r="AA28" s="680"/>
      <c r="AB28" s="680"/>
      <c r="AC28" s="680"/>
      <c r="AD28" s="681" t="s">
        <v>131</v>
      </c>
      <c r="AE28" s="681"/>
      <c r="AF28" s="681"/>
      <c r="AG28" s="681"/>
      <c r="AH28" s="681"/>
      <c r="AI28" s="681"/>
      <c r="AJ28" s="681"/>
      <c r="AK28" s="681"/>
      <c r="AL28" s="646" t="s">
        <v>131</v>
      </c>
      <c r="AM28" s="647"/>
      <c r="AN28" s="647"/>
      <c r="AO28" s="682"/>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80"/>
      <c r="BP28" s="680"/>
      <c r="BQ28" s="680"/>
      <c r="BR28" s="680"/>
      <c r="BS28" s="649"/>
      <c r="BT28" s="644"/>
      <c r="BU28" s="644"/>
      <c r="BV28" s="644"/>
      <c r="BW28" s="644"/>
      <c r="BX28" s="644"/>
      <c r="BY28" s="644"/>
      <c r="BZ28" s="644"/>
      <c r="CA28" s="644"/>
      <c r="CB28" s="687"/>
      <c r="CD28" s="676" t="s">
        <v>306</v>
      </c>
      <c r="CE28" s="677"/>
      <c r="CF28" s="677"/>
      <c r="CG28" s="677"/>
      <c r="CH28" s="677"/>
      <c r="CI28" s="677"/>
      <c r="CJ28" s="677"/>
      <c r="CK28" s="677"/>
      <c r="CL28" s="677"/>
      <c r="CM28" s="677"/>
      <c r="CN28" s="677"/>
      <c r="CO28" s="677"/>
      <c r="CP28" s="677"/>
      <c r="CQ28" s="678"/>
      <c r="CR28" s="643">
        <v>1625542</v>
      </c>
      <c r="CS28" s="644"/>
      <c r="CT28" s="644"/>
      <c r="CU28" s="644"/>
      <c r="CV28" s="644"/>
      <c r="CW28" s="644"/>
      <c r="CX28" s="644"/>
      <c r="CY28" s="645"/>
      <c r="CZ28" s="646">
        <v>13.1</v>
      </c>
      <c r="DA28" s="664"/>
      <c r="DB28" s="664"/>
      <c r="DC28" s="665"/>
      <c r="DD28" s="649">
        <v>1577821</v>
      </c>
      <c r="DE28" s="644"/>
      <c r="DF28" s="644"/>
      <c r="DG28" s="644"/>
      <c r="DH28" s="644"/>
      <c r="DI28" s="644"/>
      <c r="DJ28" s="644"/>
      <c r="DK28" s="645"/>
      <c r="DL28" s="649">
        <v>1220209</v>
      </c>
      <c r="DM28" s="644"/>
      <c r="DN28" s="644"/>
      <c r="DO28" s="644"/>
      <c r="DP28" s="644"/>
      <c r="DQ28" s="644"/>
      <c r="DR28" s="644"/>
      <c r="DS28" s="644"/>
      <c r="DT28" s="644"/>
      <c r="DU28" s="644"/>
      <c r="DV28" s="645"/>
      <c r="DW28" s="646">
        <v>16</v>
      </c>
      <c r="DX28" s="664"/>
      <c r="DY28" s="664"/>
      <c r="DZ28" s="664"/>
      <c r="EA28" s="664"/>
      <c r="EB28" s="664"/>
      <c r="EC28" s="679"/>
    </row>
    <row r="29" spans="2:133" ht="11.25" customHeight="1" x14ac:dyDescent="0.15">
      <c r="B29" s="640" t="s">
        <v>307</v>
      </c>
      <c r="C29" s="641"/>
      <c r="D29" s="641"/>
      <c r="E29" s="641"/>
      <c r="F29" s="641"/>
      <c r="G29" s="641"/>
      <c r="H29" s="641"/>
      <c r="I29" s="641"/>
      <c r="J29" s="641"/>
      <c r="K29" s="641"/>
      <c r="L29" s="641"/>
      <c r="M29" s="641"/>
      <c r="N29" s="641"/>
      <c r="O29" s="641"/>
      <c r="P29" s="641"/>
      <c r="Q29" s="642"/>
      <c r="R29" s="643">
        <v>160251</v>
      </c>
      <c r="S29" s="644"/>
      <c r="T29" s="644"/>
      <c r="U29" s="644"/>
      <c r="V29" s="644"/>
      <c r="W29" s="644"/>
      <c r="X29" s="644"/>
      <c r="Y29" s="645"/>
      <c r="Z29" s="680">
        <v>1.2</v>
      </c>
      <c r="AA29" s="680"/>
      <c r="AB29" s="680"/>
      <c r="AC29" s="680"/>
      <c r="AD29" s="681">
        <v>12587</v>
      </c>
      <c r="AE29" s="681"/>
      <c r="AF29" s="681"/>
      <c r="AG29" s="681"/>
      <c r="AH29" s="681"/>
      <c r="AI29" s="681"/>
      <c r="AJ29" s="681"/>
      <c r="AK29" s="681"/>
      <c r="AL29" s="646">
        <v>0.2</v>
      </c>
      <c r="AM29" s="647"/>
      <c r="AN29" s="647"/>
      <c r="AO29" s="682"/>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80"/>
      <c r="BP29" s="680"/>
      <c r="BQ29" s="680"/>
      <c r="BR29" s="680"/>
      <c r="BS29" s="681"/>
      <c r="BT29" s="681"/>
      <c r="BU29" s="681"/>
      <c r="BV29" s="681"/>
      <c r="BW29" s="681"/>
      <c r="BX29" s="681"/>
      <c r="BY29" s="681"/>
      <c r="BZ29" s="681"/>
      <c r="CA29" s="681"/>
      <c r="CB29" s="731"/>
      <c r="CD29" s="732" t="s">
        <v>308</v>
      </c>
      <c r="CE29" s="733"/>
      <c r="CF29" s="676" t="s">
        <v>309</v>
      </c>
      <c r="CG29" s="677"/>
      <c r="CH29" s="677"/>
      <c r="CI29" s="677"/>
      <c r="CJ29" s="677"/>
      <c r="CK29" s="677"/>
      <c r="CL29" s="677"/>
      <c r="CM29" s="677"/>
      <c r="CN29" s="677"/>
      <c r="CO29" s="677"/>
      <c r="CP29" s="677"/>
      <c r="CQ29" s="678"/>
      <c r="CR29" s="643">
        <v>1625520</v>
      </c>
      <c r="CS29" s="662"/>
      <c r="CT29" s="662"/>
      <c r="CU29" s="662"/>
      <c r="CV29" s="662"/>
      <c r="CW29" s="662"/>
      <c r="CX29" s="662"/>
      <c r="CY29" s="663"/>
      <c r="CZ29" s="646">
        <v>13.1</v>
      </c>
      <c r="DA29" s="664"/>
      <c r="DB29" s="664"/>
      <c r="DC29" s="665"/>
      <c r="DD29" s="649">
        <v>1577799</v>
      </c>
      <c r="DE29" s="662"/>
      <c r="DF29" s="662"/>
      <c r="DG29" s="662"/>
      <c r="DH29" s="662"/>
      <c r="DI29" s="662"/>
      <c r="DJ29" s="662"/>
      <c r="DK29" s="663"/>
      <c r="DL29" s="649">
        <v>1220187</v>
      </c>
      <c r="DM29" s="662"/>
      <c r="DN29" s="662"/>
      <c r="DO29" s="662"/>
      <c r="DP29" s="662"/>
      <c r="DQ29" s="662"/>
      <c r="DR29" s="662"/>
      <c r="DS29" s="662"/>
      <c r="DT29" s="662"/>
      <c r="DU29" s="662"/>
      <c r="DV29" s="663"/>
      <c r="DW29" s="646">
        <v>16</v>
      </c>
      <c r="DX29" s="664"/>
      <c r="DY29" s="664"/>
      <c r="DZ29" s="664"/>
      <c r="EA29" s="664"/>
      <c r="EB29" s="664"/>
      <c r="EC29" s="679"/>
    </row>
    <row r="30" spans="2:133" ht="11.25" customHeight="1" x14ac:dyDescent="0.15">
      <c r="B30" s="640" t="s">
        <v>310</v>
      </c>
      <c r="C30" s="641"/>
      <c r="D30" s="641"/>
      <c r="E30" s="641"/>
      <c r="F30" s="641"/>
      <c r="G30" s="641"/>
      <c r="H30" s="641"/>
      <c r="I30" s="641"/>
      <c r="J30" s="641"/>
      <c r="K30" s="641"/>
      <c r="L30" s="641"/>
      <c r="M30" s="641"/>
      <c r="N30" s="641"/>
      <c r="O30" s="641"/>
      <c r="P30" s="641"/>
      <c r="Q30" s="642"/>
      <c r="R30" s="643">
        <v>17383</v>
      </c>
      <c r="S30" s="644"/>
      <c r="T30" s="644"/>
      <c r="U30" s="644"/>
      <c r="V30" s="644"/>
      <c r="W30" s="644"/>
      <c r="X30" s="644"/>
      <c r="Y30" s="645"/>
      <c r="Z30" s="680">
        <v>0.1</v>
      </c>
      <c r="AA30" s="680"/>
      <c r="AB30" s="680"/>
      <c r="AC30" s="680"/>
      <c r="AD30" s="681" t="s">
        <v>131</v>
      </c>
      <c r="AE30" s="681"/>
      <c r="AF30" s="681"/>
      <c r="AG30" s="681"/>
      <c r="AH30" s="681"/>
      <c r="AI30" s="681"/>
      <c r="AJ30" s="681"/>
      <c r="AK30" s="681"/>
      <c r="AL30" s="646" t="s">
        <v>248</v>
      </c>
      <c r="AM30" s="647"/>
      <c r="AN30" s="647"/>
      <c r="AO30" s="682"/>
      <c r="AP30" s="704" t="s">
        <v>226</v>
      </c>
      <c r="AQ30" s="705"/>
      <c r="AR30" s="705"/>
      <c r="AS30" s="705"/>
      <c r="AT30" s="705"/>
      <c r="AU30" s="705"/>
      <c r="AV30" s="705"/>
      <c r="AW30" s="705"/>
      <c r="AX30" s="705"/>
      <c r="AY30" s="705"/>
      <c r="AZ30" s="705"/>
      <c r="BA30" s="705"/>
      <c r="BB30" s="705"/>
      <c r="BC30" s="705"/>
      <c r="BD30" s="705"/>
      <c r="BE30" s="705"/>
      <c r="BF30" s="706"/>
      <c r="BG30" s="704" t="s">
        <v>311</v>
      </c>
      <c r="BH30" s="729"/>
      <c r="BI30" s="729"/>
      <c r="BJ30" s="729"/>
      <c r="BK30" s="729"/>
      <c r="BL30" s="729"/>
      <c r="BM30" s="729"/>
      <c r="BN30" s="729"/>
      <c r="BO30" s="729"/>
      <c r="BP30" s="729"/>
      <c r="BQ30" s="730"/>
      <c r="BR30" s="704" t="s">
        <v>312</v>
      </c>
      <c r="BS30" s="729"/>
      <c r="BT30" s="729"/>
      <c r="BU30" s="729"/>
      <c r="BV30" s="729"/>
      <c r="BW30" s="729"/>
      <c r="BX30" s="729"/>
      <c r="BY30" s="729"/>
      <c r="BZ30" s="729"/>
      <c r="CA30" s="729"/>
      <c r="CB30" s="730"/>
      <c r="CD30" s="734"/>
      <c r="CE30" s="735"/>
      <c r="CF30" s="676" t="s">
        <v>313</v>
      </c>
      <c r="CG30" s="677"/>
      <c r="CH30" s="677"/>
      <c r="CI30" s="677"/>
      <c r="CJ30" s="677"/>
      <c r="CK30" s="677"/>
      <c r="CL30" s="677"/>
      <c r="CM30" s="677"/>
      <c r="CN30" s="677"/>
      <c r="CO30" s="677"/>
      <c r="CP30" s="677"/>
      <c r="CQ30" s="678"/>
      <c r="CR30" s="643">
        <v>1562979</v>
      </c>
      <c r="CS30" s="644"/>
      <c r="CT30" s="644"/>
      <c r="CU30" s="644"/>
      <c r="CV30" s="644"/>
      <c r="CW30" s="644"/>
      <c r="CX30" s="644"/>
      <c r="CY30" s="645"/>
      <c r="CZ30" s="646">
        <v>12.6</v>
      </c>
      <c r="DA30" s="664"/>
      <c r="DB30" s="664"/>
      <c r="DC30" s="665"/>
      <c r="DD30" s="649">
        <v>1517271</v>
      </c>
      <c r="DE30" s="644"/>
      <c r="DF30" s="644"/>
      <c r="DG30" s="644"/>
      <c r="DH30" s="644"/>
      <c r="DI30" s="644"/>
      <c r="DJ30" s="644"/>
      <c r="DK30" s="645"/>
      <c r="DL30" s="649">
        <v>1159659</v>
      </c>
      <c r="DM30" s="644"/>
      <c r="DN30" s="644"/>
      <c r="DO30" s="644"/>
      <c r="DP30" s="644"/>
      <c r="DQ30" s="644"/>
      <c r="DR30" s="644"/>
      <c r="DS30" s="644"/>
      <c r="DT30" s="644"/>
      <c r="DU30" s="644"/>
      <c r="DV30" s="645"/>
      <c r="DW30" s="646">
        <v>15.2</v>
      </c>
      <c r="DX30" s="664"/>
      <c r="DY30" s="664"/>
      <c r="DZ30" s="664"/>
      <c r="EA30" s="664"/>
      <c r="EB30" s="664"/>
      <c r="EC30" s="679"/>
    </row>
    <row r="31" spans="2:133" ht="11.25" customHeight="1" x14ac:dyDescent="0.15">
      <c r="B31" s="640" t="s">
        <v>314</v>
      </c>
      <c r="C31" s="641"/>
      <c r="D31" s="641"/>
      <c r="E31" s="641"/>
      <c r="F31" s="641"/>
      <c r="G31" s="641"/>
      <c r="H31" s="641"/>
      <c r="I31" s="641"/>
      <c r="J31" s="641"/>
      <c r="K31" s="641"/>
      <c r="L31" s="641"/>
      <c r="M31" s="641"/>
      <c r="N31" s="641"/>
      <c r="O31" s="641"/>
      <c r="P31" s="641"/>
      <c r="Q31" s="642"/>
      <c r="R31" s="643">
        <v>983502</v>
      </c>
      <c r="S31" s="644"/>
      <c r="T31" s="644"/>
      <c r="U31" s="644"/>
      <c r="V31" s="644"/>
      <c r="W31" s="644"/>
      <c r="X31" s="644"/>
      <c r="Y31" s="645"/>
      <c r="Z31" s="680">
        <v>7.6</v>
      </c>
      <c r="AA31" s="680"/>
      <c r="AB31" s="680"/>
      <c r="AC31" s="680"/>
      <c r="AD31" s="681" t="s">
        <v>131</v>
      </c>
      <c r="AE31" s="681"/>
      <c r="AF31" s="681"/>
      <c r="AG31" s="681"/>
      <c r="AH31" s="681"/>
      <c r="AI31" s="681"/>
      <c r="AJ31" s="681"/>
      <c r="AK31" s="681"/>
      <c r="AL31" s="646" t="s">
        <v>248</v>
      </c>
      <c r="AM31" s="647"/>
      <c r="AN31" s="647"/>
      <c r="AO31" s="682"/>
      <c r="AP31" s="718" t="s">
        <v>315</v>
      </c>
      <c r="AQ31" s="719"/>
      <c r="AR31" s="719"/>
      <c r="AS31" s="719"/>
      <c r="AT31" s="724" t="s">
        <v>316</v>
      </c>
      <c r="AU31" s="229"/>
      <c r="AV31" s="229"/>
      <c r="AW31" s="229"/>
      <c r="AX31" s="711" t="s">
        <v>189</v>
      </c>
      <c r="AY31" s="712"/>
      <c r="AZ31" s="712"/>
      <c r="BA31" s="712"/>
      <c r="BB31" s="712"/>
      <c r="BC31" s="712"/>
      <c r="BD31" s="712"/>
      <c r="BE31" s="712"/>
      <c r="BF31" s="713"/>
      <c r="BG31" s="714">
        <v>99.4</v>
      </c>
      <c r="BH31" s="715"/>
      <c r="BI31" s="715"/>
      <c r="BJ31" s="715"/>
      <c r="BK31" s="715"/>
      <c r="BL31" s="715"/>
      <c r="BM31" s="716">
        <v>96.2</v>
      </c>
      <c r="BN31" s="715"/>
      <c r="BO31" s="715"/>
      <c r="BP31" s="715"/>
      <c r="BQ31" s="717"/>
      <c r="BR31" s="714">
        <v>99.4</v>
      </c>
      <c r="BS31" s="715"/>
      <c r="BT31" s="715"/>
      <c r="BU31" s="715"/>
      <c r="BV31" s="715"/>
      <c r="BW31" s="715"/>
      <c r="BX31" s="716">
        <v>96.2</v>
      </c>
      <c r="BY31" s="715"/>
      <c r="BZ31" s="715"/>
      <c r="CA31" s="715"/>
      <c r="CB31" s="717"/>
      <c r="CD31" s="734"/>
      <c r="CE31" s="735"/>
      <c r="CF31" s="676" t="s">
        <v>317</v>
      </c>
      <c r="CG31" s="677"/>
      <c r="CH31" s="677"/>
      <c r="CI31" s="677"/>
      <c r="CJ31" s="677"/>
      <c r="CK31" s="677"/>
      <c r="CL31" s="677"/>
      <c r="CM31" s="677"/>
      <c r="CN31" s="677"/>
      <c r="CO31" s="677"/>
      <c r="CP31" s="677"/>
      <c r="CQ31" s="678"/>
      <c r="CR31" s="643">
        <v>62541</v>
      </c>
      <c r="CS31" s="662"/>
      <c r="CT31" s="662"/>
      <c r="CU31" s="662"/>
      <c r="CV31" s="662"/>
      <c r="CW31" s="662"/>
      <c r="CX31" s="662"/>
      <c r="CY31" s="663"/>
      <c r="CZ31" s="646">
        <v>0.5</v>
      </c>
      <c r="DA31" s="664"/>
      <c r="DB31" s="664"/>
      <c r="DC31" s="665"/>
      <c r="DD31" s="649">
        <v>60528</v>
      </c>
      <c r="DE31" s="662"/>
      <c r="DF31" s="662"/>
      <c r="DG31" s="662"/>
      <c r="DH31" s="662"/>
      <c r="DI31" s="662"/>
      <c r="DJ31" s="662"/>
      <c r="DK31" s="663"/>
      <c r="DL31" s="649">
        <v>60528</v>
      </c>
      <c r="DM31" s="662"/>
      <c r="DN31" s="662"/>
      <c r="DO31" s="662"/>
      <c r="DP31" s="662"/>
      <c r="DQ31" s="662"/>
      <c r="DR31" s="662"/>
      <c r="DS31" s="662"/>
      <c r="DT31" s="662"/>
      <c r="DU31" s="662"/>
      <c r="DV31" s="663"/>
      <c r="DW31" s="646">
        <v>0.8</v>
      </c>
      <c r="DX31" s="664"/>
      <c r="DY31" s="664"/>
      <c r="DZ31" s="664"/>
      <c r="EA31" s="664"/>
      <c r="EB31" s="664"/>
      <c r="EC31" s="679"/>
    </row>
    <row r="32" spans="2:133" ht="11.25" customHeight="1" x14ac:dyDescent="0.15">
      <c r="B32" s="707" t="s">
        <v>318</v>
      </c>
      <c r="C32" s="708"/>
      <c r="D32" s="708"/>
      <c r="E32" s="708"/>
      <c r="F32" s="708"/>
      <c r="G32" s="708"/>
      <c r="H32" s="708"/>
      <c r="I32" s="708"/>
      <c r="J32" s="708"/>
      <c r="K32" s="708"/>
      <c r="L32" s="708"/>
      <c r="M32" s="708"/>
      <c r="N32" s="708"/>
      <c r="O32" s="708"/>
      <c r="P32" s="708"/>
      <c r="Q32" s="709"/>
      <c r="R32" s="643" t="s">
        <v>131</v>
      </c>
      <c r="S32" s="644"/>
      <c r="T32" s="644"/>
      <c r="U32" s="644"/>
      <c r="V32" s="644"/>
      <c r="W32" s="644"/>
      <c r="X32" s="644"/>
      <c r="Y32" s="645"/>
      <c r="Z32" s="680" t="s">
        <v>248</v>
      </c>
      <c r="AA32" s="680"/>
      <c r="AB32" s="680"/>
      <c r="AC32" s="680"/>
      <c r="AD32" s="681" t="s">
        <v>248</v>
      </c>
      <c r="AE32" s="681"/>
      <c r="AF32" s="681"/>
      <c r="AG32" s="681"/>
      <c r="AH32" s="681"/>
      <c r="AI32" s="681"/>
      <c r="AJ32" s="681"/>
      <c r="AK32" s="681"/>
      <c r="AL32" s="646" t="s">
        <v>131</v>
      </c>
      <c r="AM32" s="647"/>
      <c r="AN32" s="647"/>
      <c r="AO32" s="682"/>
      <c r="AP32" s="720"/>
      <c r="AQ32" s="721"/>
      <c r="AR32" s="721"/>
      <c r="AS32" s="721"/>
      <c r="AT32" s="725"/>
      <c r="AU32" s="228" t="s">
        <v>319</v>
      </c>
      <c r="AV32" s="228"/>
      <c r="AW32" s="228"/>
      <c r="AX32" s="640" t="s">
        <v>320</v>
      </c>
      <c r="AY32" s="641"/>
      <c r="AZ32" s="641"/>
      <c r="BA32" s="641"/>
      <c r="BB32" s="641"/>
      <c r="BC32" s="641"/>
      <c r="BD32" s="641"/>
      <c r="BE32" s="641"/>
      <c r="BF32" s="642"/>
      <c r="BG32" s="727">
        <v>99.3</v>
      </c>
      <c r="BH32" s="662"/>
      <c r="BI32" s="662"/>
      <c r="BJ32" s="662"/>
      <c r="BK32" s="662"/>
      <c r="BL32" s="662"/>
      <c r="BM32" s="647">
        <v>97.1</v>
      </c>
      <c r="BN32" s="728"/>
      <c r="BO32" s="728"/>
      <c r="BP32" s="728"/>
      <c r="BQ32" s="686"/>
      <c r="BR32" s="727">
        <v>99.4</v>
      </c>
      <c r="BS32" s="662"/>
      <c r="BT32" s="662"/>
      <c r="BU32" s="662"/>
      <c r="BV32" s="662"/>
      <c r="BW32" s="662"/>
      <c r="BX32" s="647">
        <v>97.1</v>
      </c>
      <c r="BY32" s="728"/>
      <c r="BZ32" s="728"/>
      <c r="CA32" s="728"/>
      <c r="CB32" s="686"/>
      <c r="CD32" s="736"/>
      <c r="CE32" s="737"/>
      <c r="CF32" s="676" t="s">
        <v>321</v>
      </c>
      <c r="CG32" s="677"/>
      <c r="CH32" s="677"/>
      <c r="CI32" s="677"/>
      <c r="CJ32" s="677"/>
      <c r="CK32" s="677"/>
      <c r="CL32" s="677"/>
      <c r="CM32" s="677"/>
      <c r="CN32" s="677"/>
      <c r="CO32" s="677"/>
      <c r="CP32" s="677"/>
      <c r="CQ32" s="678"/>
      <c r="CR32" s="643">
        <v>22</v>
      </c>
      <c r="CS32" s="644"/>
      <c r="CT32" s="644"/>
      <c r="CU32" s="644"/>
      <c r="CV32" s="644"/>
      <c r="CW32" s="644"/>
      <c r="CX32" s="644"/>
      <c r="CY32" s="645"/>
      <c r="CZ32" s="646">
        <v>0</v>
      </c>
      <c r="DA32" s="664"/>
      <c r="DB32" s="664"/>
      <c r="DC32" s="665"/>
      <c r="DD32" s="649">
        <v>22</v>
      </c>
      <c r="DE32" s="644"/>
      <c r="DF32" s="644"/>
      <c r="DG32" s="644"/>
      <c r="DH32" s="644"/>
      <c r="DI32" s="644"/>
      <c r="DJ32" s="644"/>
      <c r="DK32" s="645"/>
      <c r="DL32" s="649">
        <v>22</v>
      </c>
      <c r="DM32" s="644"/>
      <c r="DN32" s="644"/>
      <c r="DO32" s="644"/>
      <c r="DP32" s="644"/>
      <c r="DQ32" s="644"/>
      <c r="DR32" s="644"/>
      <c r="DS32" s="644"/>
      <c r="DT32" s="644"/>
      <c r="DU32" s="644"/>
      <c r="DV32" s="645"/>
      <c r="DW32" s="646">
        <v>0</v>
      </c>
      <c r="DX32" s="664"/>
      <c r="DY32" s="664"/>
      <c r="DZ32" s="664"/>
      <c r="EA32" s="664"/>
      <c r="EB32" s="664"/>
      <c r="EC32" s="679"/>
    </row>
    <row r="33" spans="2:133" ht="11.25" customHeight="1" x14ac:dyDescent="0.15">
      <c r="B33" s="640" t="s">
        <v>322</v>
      </c>
      <c r="C33" s="641"/>
      <c r="D33" s="641"/>
      <c r="E33" s="641"/>
      <c r="F33" s="641"/>
      <c r="G33" s="641"/>
      <c r="H33" s="641"/>
      <c r="I33" s="641"/>
      <c r="J33" s="641"/>
      <c r="K33" s="641"/>
      <c r="L33" s="641"/>
      <c r="M33" s="641"/>
      <c r="N33" s="641"/>
      <c r="O33" s="641"/>
      <c r="P33" s="641"/>
      <c r="Q33" s="642"/>
      <c r="R33" s="643">
        <v>941219</v>
      </c>
      <c r="S33" s="644"/>
      <c r="T33" s="644"/>
      <c r="U33" s="644"/>
      <c r="V33" s="644"/>
      <c r="W33" s="644"/>
      <c r="X33" s="644"/>
      <c r="Y33" s="645"/>
      <c r="Z33" s="680">
        <v>7.3</v>
      </c>
      <c r="AA33" s="680"/>
      <c r="AB33" s="680"/>
      <c r="AC33" s="680"/>
      <c r="AD33" s="681" t="s">
        <v>140</v>
      </c>
      <c r="AE33" s="681"/>
      <c r="AF33" s="681"/>
      <c r="AG33" s="681"/>
      <c r="AH33" s="681"/>
      <c r="AI33" s="681"/>
      <c r="AJ33" s="681"/>
      <c r="AK33" s="681"/>
      <c r="AL33" s="646" t="s">
        <v>131</v>
      </c>
      <c r="AM33" s="647"/>
      <c r="AN33" s="647"/>
      <c r="AO33" s="682"/>
      <c r="AP33" s="722"/>
      <c r="AQ33" s="723"/>
      <c r="AR33" s="723"/>
      <c r="AS33" s="723"/>
      <c r="AT33" s="726"/>
      <c r="AU33" s="230"/>
      <c r="AV33" s="230"/>
      <c r="AW33" s="230"/>
      <c r="AX33" s="624" t="s">
        <v>323</v>
      </c>
      <c r="AY33" s="625"/>
      <c r="AZ33" s="625"/>
      <c r="BA33" s="625"/>
      <c r="BB33" s="625"/>
      <c r="BC33" s="625"/>
      <c r="BD33" s="625"/>
      <c r="BE33" s="625"/>
      <c r="BF33" s="626"/>
      <c r="BG33" s="710">
        <v>99.4</v>
      </c>
      <c r="BH33" s="628"/>
      <c r="BI33" s="628"/>
      <c r="BJ33" s="628"/>
      <c r="BK33" s="628"/>
      <c r="BL33" s="628"/>
      <c r="BM33" s="671">
        <v>95</v>
      </c>
      <c r="BN33" s="628"/>
      <c r="BO33" s="628"/>
      <c r="BP33" s="628"/>
      <c r="BQ33" s="692"/>
      <c r="BR33" s="710">
        <v>99.4</v>
      </c>
      <c r="BS33" s="628"/>
      <c r="BT33" s="628"/>
      <c r="BU33" s="628"/>
      <c r="BV33" s="628"/>
      <c r="BW33" s="628"/>
      <c r="BX33" s="671">
        <v>94.9</v>
      </c>
      <c r="BY33" s="628"/>
      <c r="BZ33" s="628"/>
      <c r="CA33" s="628"/>
      <c r="CB33" s="692"/>
      <c r="CD33" s="676" t="s">
        <v>324</v>
      </c>
      <c r="CE33" s="677"/>
      <c r="CF33" s="677"/>
      <c r="CG33" s="677"/>
      <c r="CH33" s="677"/>
      <c r="CI33" s="677"/>
      <c r="CJ33" s="677"/>
      <c r="CK33" s="677"/>
      <c r="CL33" s="677"/>
      <c r="CM33" s="677"/>
      <c r="CN33" s="677"/>
      <c r="CO33" s="677"/>
      <c r="CP33" s="677"/>
      <c r="CQ33" s="678"/>
      <c r="CR33" s="643">
        <v>5156255</v>
      </c>
      <c r="CS33" s="662"/>
      <c r="CT33" s="662"/>
      <c r="CU33" s="662"/>
      <c r="CV33" s="662"/>
      <c r="CW33" s="662"/>
      <c r="CX33" s="662"/>
      <c r="CY33" s="663"/>
      <c r="CZ33" s="646">
        <v>41.6</v>
      </c>
      <c r="DA33" s="664"/>
      <c r="DB33" s="664"/>
      <c r="DC33" s="665"/>
      <c r="DD33" s="649">
        <v>3790273</v>
      </c>
      <c r="DE33" s="662"/>
      <c r="DF33" s="662"/>
      <c r="DG33" s="662"/>
      <c r="DH33" s="662"/>
      <c r="DI33" s="662"/>
      <c r="DJ33" s="662"/>
      <c r="DK33" s="663"/>
      <c r="DL33" s="649">
        <v>2925144</v>
      </c>
      <c r="DM33" s="662"/>
      <c r="DN33" s="662"/>
      <c r="DO33" s="662"/>
      <c r="DP33" s="662"/>
      <c r="DQ33" s="662"/>
      <c r="DR33" s="662"/>
      <c r="DS33" s="662"/>
      <c r="DT33" s="662"/>
      <c r="DU33" s="662"/>
      <c r="DV33" s="663"/>
      <c r="DW33" s="646">
        <v>38.5</v>
      </c>
      <c r="DX33" s="664"/>
      <c r="DY33" s="664"/>
      <c r="DZ33" s="664"/>
      <c r="EA33" s="664"/>
      <c r="EB33" s="664"/>
      <c r="EC33" s="679"/>
    </row>
    <row r="34" spans="2:133" ht="11.25" customHeight="1" x14ac:dyDescent="0.15">
      <c r="B34" s="640" t="s">
        <v>325</v>
      </c>
      <c r="C34" s="641"/>
      <c r="D34" s="641"/>
      <c r="E34" s="641"/>
      <c r="F34" s="641"/>
      <c r="G34" s="641"/>
      <c r="H34" s="641"/>
      <c r="I34" s="641"/>
      <c r="J34" s="641"/>
      <c r="K34" s="641"/>
      <c r="L34" s="641"/>
      <c r="M34" s="641"/>
      <c r="N34" s="641"/>
      <c r="O34" s="641"/>
      <c r="P34" s="641"/>
      <c r="Q34" s="642"/>
      <c r="R34" s="643">
        <v>12973</v>
      </c>
      <c r="S34" s="644"/>
      <c r="T34" s="644"/>
      <c r="U34" s="644"/>
      <c r="V34" s="644"/>
      <c r="W34" s="644"/>
      <c r="X34" s="644"/>
      <c r="Y34" s="645"/>
      <c r="Z34" s="680">
        <v>0.1</v>
      </c>
      <c r="AA34" s="680"/>
      <c r="AB34" s="680"/>
      <c r="AC34" s="680"/>
      <c r="AD34" s="681">
        <v>2040</v>
      </c>
      <c r="AE34" s="681"/>
      <c r="AF34" s="681"/>
      <c r="AG34" s="681"/>
      <c r="AH34" s="681"/>
      <c r="AI34" s="681"/>
      <c r="AJ34" s="681"/>
      <c r="AK34" s="681"/>
      <c r="AL34" s="646">
        <v>0</v>
      </c>
      <c r="AM34" s="647"/>
      <c r="AN34" s="647"/>
      <c r="AO34" s="68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6" t="s">
        <v>326</v>
      </c>
      <c r="CE34" s="677"/>
      <c r="CF34" s="677"/>
      <c r="CG34" s="677"/>
      <c r="CH34" s="677"/>
      <c r="CI34" s="677"/>
      <c r="CJ34" s="677"/>
      <c r="CK34" s="677"/>
      <c r="CL34" s="677"/>
      <c r="CM34" s="677"/>
      <c r="CN34" s="677"/>
      <c r="CO34" s="677"/>
      <c r="CP34" s="677"/>
      <c r="CQ34" s="678"/>
      <c r="CR34" s="643">
        <v>1607717</v>
      </c>
      <c r="CS34" s="644"/>
      <c r="CT34" s="644"/>
      <c r="CU34" s="644"/>
      <c r="CV34" s="644"/>
      <c r="CW34" s="644"/>
      <c r="CX34" s="644"/>
      <c r="CY34" s="645"/>
      <c r="CZ34" s="646">
        <v>13</v>
      </c>
      <c r="DA34" s="664"/>
      <c r="DB34" s="664"/>
      <c r="DC34" s="665"/>
      <c r="DD34" s="649">
        <v>1290075</v>
      </c>
      <c r="DE34" s="644"/>
      <c r="DF34" s="644"/>
      <c r="DG34" s="644"/>
      <c r="DH34" s="644"/>
      <c r="DI34" s="644"/>
      <c r="DJ34" s="644"/>
      <c r="DK34" s="645"/>
      <c r="DL34" s="649">
        <v>982956</v>
      </c>
      <c r="DM34" s="644"/>
      <c r="DN34" s="644"/>
      <c r="DO34" s="644"/>
      <c r="DP34" s="644"/>
      <c r="DQ34" s="644"/>
      <c r="DR34" s="644"/>
      <c r="DS34" s="644"/>
      <c r="DT34" s="644"/>
      <c r="DU34" s="644"/>
      <c r="DV34" s="645"/>
      <c r="DW34" s="646">
        <v>12.9</v>
      </c>
      <c r="DX34" s="664"/>
      <c r="DY34" s="664"/>
      <c r="DZ34" s="664"/>
      <c r="EA34" s="664"/>
      <c r="EB34" s="664"/>
      <c r="EC34" s="679"/>
    </row>
    <row r="35" spans="2:133" ht="11.25" customHeight="1" x14ac:dyDescent="0.15">
      <c r="B35" s="640" t="s">
        <v>327</v>
      </c>
      <c r="C35" s="641"/>
      <c r="D35" s="641"/>
      <c r="E35" s="641"/>
      <c r="F35" s="641"/>
      <c r="G35" s="641"/>
      <c r="H35" s="641"/>
      <c r="I35" s="641"/>
      <c r="J35" s="641"/>
      <c r="K35" s="641"/>
      <c r="L35" s="641"/>
      <c r="M35" s="641"/>
      <c r="N35" s="641"/>
      <c r="O35" s="641"/>
      <c r="P35" s="641"/>
      <c r="Q35" s="642"/>
      <c r="R35" s="643">
        <v>88929</v>
      </c>
      <c r="S35" s="644"/>
      <c r="T35" s="644"/>
      <c r="U35" s="644"/>
      <c r="V35" s="644"/>
      <c r="W35" s="644"/>
      <c r="X35" s="644"/>
      <c r="Y35" s="645"/>
      <c r="Z35" s="680">
        <v>0.7</v>
      </c>
      <c r="AA35" s="680"/>
      <c r="AB35" s="680"/>
      <c r="AC35" s="680"/>
      <c r="AD35" s="681" t="s">
        <v>140</v>
      </c>
      <c r="AE35" s="681"/>
      <c r="AF35" s="681"/>
      <c r="AG35" s="681"/>
      <c r="AH35" s="681"/>
      <c r="AI35" s="681"/>
      <c r="AJ35" s="681"/>
      <c r="AK35" s="681"/>
      <c r="AL35" s="646" t="s">
        <v>131</v>
      </c>
      <c r="AM35" s="647"/>
      <c r="AN35" s="647"/>
      <c r="AO35" s="682"/>
      <c r="AP35" s="233"/>
      <c r="AQ35" s="704" t="s">
        <v>328</v>
      </c>
      <c r="AR35" s="705"/>
      <c r="AS35" s="705"/>
      <c r="AT35" s="705"/>
      <c r="AU35" s="705"/>
      <c r="AV35" s="705"/>
      <c r="AW35" s="705"/>
      <c r="AX35" s="705"/>
      <c r="AY35" s="705"/>
      <c r="AZ35" s="705"/>
      <c r="BA35" s="705"/>
      <c r="BB35" s="705"/>
      <c r="BC35" s="705"/>
      <c r="BD35" s="705"/>
      <c r="BE35" s="705"/>
      <c r="BF35" s="706"/>
      <c r="BG35" s="704" t="s">
        <v>329</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76" t="s">
        <v>330</v>
      </c>
      <c r="CE35" s="677"/>
      <c r="CF35" s="677"/>
      <c r="CG35" s="677"/>
      <c r="CH35" s="677"/>
      <c r="CI35" s="677"/>
      <c r="CJ35" s="677"/>
      <c r="CK35" s="677"/>
      <c r="CL35" s="677"/>
      <c r="CM35" s="677"/>
      <c r="CN35" s="677"/>
      <c r="CO35" s="677"/>
      <c r="CP35" s="677"/>
      <c r="CQ35" s="678"/>
      <c r="CR35" s="643">
        <v>200012</v>
      </c>
      <c r="CS35" s="662"/>
      <c r="CT35" s="662"/>
      <c r="CU35" s="662"/>
      <c r="CV35" s="662"/>
      <c r="CW35" s="662"/>
      <c r="CX35" s="662"/>
      <c r="CY35" s="663"/>
      <c r="CZ35" s="646">
        <v>1.6</v>
      </c>
      <c r="DA35" s="664"/>
      <c r="DB35" s="664"/>
      <c r="DC35" s="665"/>
      <c r="DD35" s="649">
        <v>135436</v>
      </c>
      <c r="DE35" s="662"/>
      <c r="DF35" s="662"/>
      <c r="DG35" s="662"/>
      <c r="DH35" s="662"/>
      <c r="DI35" s="662"/>
      <c r="DJ35" s="662"/>
      <c r="DK35" s="663"/>
      <c r="DL35" s="649">
        <v>121769</v>
      </c>
      <c r="DM35" s="662"/>
      <c r="DN35" s="662"/>
      <c r="DO35" s="662"/>
      <c r="DP35" s="662"/>
      <c r="DQ35" s="662"/>
      <c r="DR35" s="662"/>
      <c r="DS35" s="662"/>
      <c r="DT35" s="662"/>
      <c r="DU35" s="662"/>
      <c r="DV35" s="663"/>
      <c r="DW35" s="646">
        <v>1.6</v>
      </c>
      <c r="DX35" s="664"/>
      <c r="DY35" s="664"/>
      <c r="DZ35" s="664"/>
      <c r="EA35" s="664"/>
      <c r="EB35" s="664"/>
      <c r="EC35" s="679"/>
    </row>
    <row r="36" spans="2:133" ht="11.25" customHeight="1" x14ac:dyDescent="0.15">
      <c r="B36" s="640" t="s">
        <v>331</v>
      </c>
      <c r="C36" s="641"/>
      <c r="D36" s="641"/>
      <c r="E36" s="641"/>
      <c r="F36" s="641"/>
      <c r="G36" s="641"/>
      <c r="H36" s="641"/>
      <c r="I36" s="641"/>
      <c r="J36" s="641"/>
      <c r="K36" s="641"/>
      <c r="L36" s="641"/>
      <c r="M36" s="641"/>
      <c r="N36" s="641"/>
      <c r="O36" s="641"/>
      <c r="P36" s="641"/>
      <c r="Q36" s="642"/>
      <c r="R36" s="643">
        <v>433032</v>
      </c>
      <c r="S36" s="644"/>
      <c r="T36" s="644"/>
      <c r="U36" s="644"/>
      <c r="V36" s="644"/>
      <c r="W36" s="644"/>
      <c r="X36" s="644"/>
      <c r="Y36" s="645"/>
      <c r="Z36" s="680">
        <v>3.3</v>
      </c>
      <c r="AA36" s="680"/>
      <c r="AB36" s="680"/>
      <c r="AC36" s="680"/>
      <c r="AD36" s="681" t="s">
        <v>131</v>
      </c>
      <c r="AE36" s="681"/>
      <c r="AF36" s="681"/>
      <c r="AG36" s="681"/>
      <c r="AH36" s="681"/>
      <c r="AI36" s="681"/>
      <c r="AJ36" s="681"/>
      <c r="AK36" s="681"/>
      <c r="AL36" s="646" t="s">
        <v>131</v>
      </c>
      <c r="AM36" s="647"/>
      <c r="AN36" s="647"/>
      <c r="AO36" s="682"/>
      <c r="AP36" s="233"/>
      <c r="AQ36" s="695" t="s">
        <v>332</v>
      </c>
      <c r="AR36" s="696"/>
      <c r="AS36" s="696"/>
      <c r="AT36" s="696"/>
      <c r="AU36" s="696"/>
      <c r="AV36" s="696"/>
      <c r="AW36" s="696"/>
      <c r="AX36" s="696"/>
      <c r="AY36" s="697"/>
      <c r="AZ36" s="698">
        <v>1833436</v>
      </c>
      <c r="BA36" s="699"/>
      <c r="BB36" s="699"/>
      <c r="BC36" s="699"/>
      <c r="BD36" s="699"/>
      <c r="BE36" s="699"/>
      <c r="BF36" s="700"/>
      <c r="BG36" s="701" t="s">
        <v>333</v>
      </c>
      <c r="BH36" s="702"/>
      <c r="BI36" s="702"/>
      <c r="BJ36" s="702"/>
      <c r="BK36" s="702"/>
      <c r="BL36" s="702"/>
      <c r="BM36" s="702"/>
      <c r="BN36" s="702"/>
      <c r="BO36" s="702"/>
      <c r="BP36" s="702"/>
      <c r="BQ36" s="702"/>
      <c r="BR36" s="702"/>
      <c r="BS36" s="702"/>
      <c r="BT36" s="702"/>
      <c r="BU36" s="703"/>
      <c r="BV36" s="698">
        <v>82861</v>
      </c>
      <c r="BW36" s="699"/>
      <c r="BX36" s="699"/>
      <c r="BY36" s="699"/>
      <c r="BZ36" s="699"/>
      <c r="CA36" s="699"/>
      <c r="CB36" s="700"/>
      <c r="CD36" s="676" t="s">
        <v>334</v>
      </c>
      <c r="CE36" s="677"/>
      <c r="CF36" s="677"/>
      <c r="CG36" s="677"/>
      <c r="CH36" s="677"/>
      <c r="CI36" s="677"/>
      <c r="CJ36" s="677"/>
      <c r="CK36" s="677"/>
      <c r="CL36" s="677"/>
      <c r="CM36" s="677"/>
      <c r="CN36" s="677"/>
      <c r="CO36" s="677"/>
      <c r="CP36" s="677"/>
      <c r="CQ36" s="678"/>
      <c r="CR36" s="643">
        <v>886377</v>
      </c>
      <c r="CS36" s="644"/>
      <c r="CT36" s="644"/>
      <c r="CU36" s="644"/>
      <c r="CV36" s="644"/>
      <c r="CW36" s="644"/>
      <c r="CX36" s="644"/>
      <c r="CY36" s="645"/>
      <c r="CZ36" s="646">
        <v>7.2</v>
      </c>
      <c r="DA36" s="664"/>
      <c r="DB36" s="664"/>
      <c r="DC36" s="665"/>
      <c r="DD36" s="649">
        <v>449082</v>
      </c>
      <c r="DE36" s="644"/>
      <c r="DF36" s="644"/>
      <c r="DG36" s="644"/>
      <c r="DH36" s="644"/>
      <c r="DI36" s="644"/>
      <c r="DJ36" s="644"/>
      <c r="DK36" s="645"/>
      <c r="DL36" s="649">
        <v>318615</v>
      </c>
      <c r="DM36" s="644"/>
      <c r="DN36" s="644"/>
      <c r="DO36" s="644"/>
      <c r="DP36" s="644"/>
      <c r="DQ36" s="644"/>
      <c r="DR36" s="644"/>
      <c r="DS36" s="644"/>
      <c r="DT36" s="644"/>
      <c r="DU36" s="644"/>
      <c r="DV36" s="645"/>
      <c r="DW36" s="646">
        <v>4.2</v>
      </c>
      <c r="DX36" s="664"/>
      <c r="DY36" s="664"/>
      <c r="DZ36" s="664"/>
      <c r="EA36" s="664"/>
      <c r="EB36" s="664"/>
      <c r="EC36" s="679"/>
    </row>
    <row r="37" spans="2:133" ht="11.25" customHeight="1" x14ac:dyDescent="0.15">
      <c r="B37" s="640" t="s">
        <v>335</v>
      </c>
      <c r="C37" s="641"/>
      <c r="D37" s="641"/>
      <c r="E37" s="641"/>
      <c r="F37" s="641"/>
      <c r="G37" s="641"/>
      <c r="H37" s="641"/>
      <c r="I37" s="641"/>
      <c r="J37" s="641"/>
      <c r="K37" s="641"/>
      <c r="L37" s="641"/>
      <c r="M37" s="641"/>
      <c r="N37" s="641"/>
      <c r="O37" s="641"/>
      <c r="P37" s="641"/>
      <c r="Q37" s="642"/>
      <c r="R37" s="643">
        <v>666965</v>
      </c>
      <c r="S37" s="644"/>
      <c r="T37" s="644"/>
      <c r="U37" s="644"/>
      <c r="V37" s="644"/>
      <c r="W37" s="644"/>
      <c r="X37" s="644"/>
      <c r="Y37" s="645"/>
      <c r="Z37" s="680">
        <v>5.2</v>
      </c>
      <c r="AA37" s="680"/>
      <c r="AB37" s="680"/>
      <c r="AC37" s="680"/>
      <c r="AD37" s="681" t="s">
        <v>131</v>
      </c>
      <c r="AE37" s="681"/>
      <c r="AF37" s="681"/>
      <c r="AG37" s="681"/>
      <c r="AH37" s="681"/>
      <c r="AI37" s="681"/>
      <c r="AJ37" s="681"/>
      <c r="AK37" s="681"/>
      <c r="AL37" s="646" t="s">
        <v>248</v>
      </c>
      <c r="AM37" s="647"/>
      <c r="AN37" s="647"/>
      <c r="AO37" s="682"/>
      <c r="AQ37" s="683" t="s">
        <v>336</v>
      </c>
      <c r="AR37" s="684"/>
      <c r="AS37" s="684"/>
      <c r="AT37" s="684"/>
      <c r="AU37" s="684"/>
      <c r="AV37" s="684"/>
      <c r="AW37" s="684"/>
      <c r="AX37" s="684"/>
      <c r="AY37" s="685"/>
      <c r="AZ37" s="643">
        <v>770200</v>
      </c>
      <c r="BA37" s="644"/>
      <c r="BB37" s="644"/>
      <c r="BC37" s="644"/>
      <c r="BD37" s="662"/>
      <c r="BE37" s="662"/>
      <c r="BF37" s="686"/>
      <c r="BG37" s="676" t="s">
        <v>337</v>
      </c>
      <c r="BH37" s="677"/>
      <c r="BI37" s="677"/>
      <c r="BJ37" s="677"/>
      <c r="BK37" s="677"/>
      <c r="BL37" s="677"/>
      <c r="BM37" s="677"/>
      <c r="BN37" s="677"/>
      <c r="BO37" s="677"/>
      <c r="BP37" s="677"/>
      <c r="BQ37" s="677"/>
      <c r="BR37" s="677"/>
      <c r="BS37" s="677"/>
      <c r="BT37" s="677"/>
      <c r="BU37" s="678"/>
      <c r="BV37" s="643">
        <v>71360</v>
      </c>
      <c r="BW37" s="644"/>
      <c r="BX37" s="644"/>
      <c r="BY37" s="644"/>
      <c r="BZ37" s="644"/>
      <c r="CA37" s="644"/>
      <c r="CB37" s="687"/>
      <c r="CD37" s="676" t="s">
        <v>338</v>
      </c>
      <c r="CE37" s="677"/>
      <c r="CF37" s="677"/>
      <c r="CG37" s="677"/>
      <c r="CH37" s="677"/>
      <c r="CI37" s="677"/>
      <c r="CJ37" s="677"/>
      <c r="CK37" s="677"/>
      <c r="CL37" s="677"/>
      <c r="CM37" s="677"/>
      <c r="CN37" s="677"/>
      <c r="CO37" s="677"/>
      <c r="CP37" s="677"/>
      <c r="CQ37" s="678"/>
      <c r="CR37" s="643">
        <v>125505</v>
      </c>
      <c r="CS37" s="662"/>
      <c r="CT37" s="662"/>
      <c r="CU37" s="662"/>
      <c r="CV37" s="662"/>
      <c r="CW37" s="662"/>
      <c r="CX37" s="662"/>
      <c r="CY37" s="663"/>
      <c r="CZ37" s="646">
        <v>1</v>
      </c>
      <c r="DA37" s="664"/>
      <c r="DB37" s="664"/>
      <c r="DC37" s="665"/>
      <c r="DD37" s="649">
        <v>125505</v>
      </c>
      <c r="DE37" s="662"/>
      <c r="DF37" s="662"/>
      <c r="DG37" s="662"/>
      <c r="DH37" s="662"/>
      <c r="DI37" s="662"/>
      <c r="DJ37" s="662"/>
      <c r="DK37" s="663"/>
      <c r="DL37" s="649">
        <v>125489</v>
      </c>
      <c r="DM37" s="662"/>
      <c r="DN37" s="662"/>
      <c r="DO37" s="662"/>
      <c r="DP37" s="662"/>
      <c r="DQ37" s="662"/>
      <c r="DR37" s="662"/>
      <c r="DS37" s="662"/>
      <c r="DT37" s="662"/>
      <c r="DU37" s="662"/>
      <c r="DV37" s="663"/>
      <c r="DW37" s="646">
        <v>1.6</v>
      </c>
      <c r="DX37" s="664"/>
      <c r="DY37" s="664"/>
      <c r="DZ37" s="664"/>
      <c r="EA37" s="664"/>
      <c r="EB37" s="664"/>
      <c r="EC37" s="679"/>
    </row>
    <row r="38" spans="2:133" ht="11.25" customHeight="1" x14ac:dyDescent="0.15">
      <c r="B38" s="640" t="s">
        <v>339</v>
      </c>
      <c r="C38" s="641"/>
      <c r="D38" s="641"/>
      <c r="E38" s="641"/>
      <c r="F38" s="641"/>
      <c r="G38" s="641"/>
      <c r="H38" s="641"/>
      <c r="I38" s="641"/>
      <c r="J38" s="641"/>
      <c r="K38" s="641"/>
      <c r="L38" s="641"/>
      <c r="M38" s="641"/>
      <c r="N38" s="641"/>
      <c r="O38" s="641"/>
      <c r="P38" s="641"/>
      <c r="Q38" s="642"/>
      <c r="R38" s="643">
        <v>762422</v>
      </c>
      <c r="S38" s="644"/>
      <c r="T38" s="644"/>
      <c r="U38" s="644"/>
      <c r="V38" s="644"/>
      <c r="W38" s="644"/>
      <c r="X38" s="644"/>
      <c r="Y38" s="645"/>
      <c r="Z38" s="680">
        <v>5.9</v>
      </c>
      <c r="AA38" s="680"/>
      <c r="AB38" s="680"/>
      <c r="AC38" s="680"/>
      <c r="AD38" s="681">
        <v>852</v>
      </c>
      <c r="AE38" s="681"/>
      <c r="AF38" s="681"/>
      <c r="AG38" s="681"/>
      <c r="AH38" s="681"/>
      <c r="AI38" s="681"/>
      <c r="AJ38" s="681"/>
      <c r="AK38" s="681"/>
      <c r="AL38" s="646">
        <v>0</v>
      </c>
      <c r="AM38" s="647"/>
      <c r="AN38" s="647"/>
      <c r="AO38" s="682"/>
      <c r="AQ38" s="683" t="s">
        <v>340</v>
      </c>
      <c r="AR38" s="684"/>
      <c r="AS38" s="684"/>
      <c r="AT38" s="684"/>
      <c r="AU38" s="684"/>
      <c r="AV38" s="684"/>
      <c r="AW38" s="684"/>
      <c r="AX38" s="684"/>
      <c r="AY38" s="685"/>
      <c r="AZ38" s="643">
        <v>21189</v>
      </c>
      <c r="BA38" s="644"/>
      <c r="BB38" s="644"/>
      <c r="BC38" s="644"/>
      <c r="BD38" s="662"/>
      <c r="BE38" s="662"/>
      <c r="BF38" s="686"/>
      <c r="BG38" s="676" t="s">
        <v>341</v>
      </c>
      <c r="BH38" s="677"/>
      <c r="BI38" s="677"/>
      <c r="BJ38" s="677"/>
      <c r="BK38" s="677"/>
      <c r="BL38" s="677"/>
      <c r="BM38" s="677"/>
      <c r="BN38" s="677"/>
      <c r="BO38" s="677"/>
      <c r="BP38" s="677"/>
      <c r="BQ38" s="677"/>
      <c r="BR38" s="677"/>
      <c r="BS38" s="677"/>
      <c r="BT38" s="677"/>
      <c r="BU38" s="678"/>
      <c r="BV38" s="643">
        <v>3032</v>
      </c>
      <c r="BW38" s="644"/>
      <c r="BX38" s="644"/>
      <c r="BY38" s="644"/>
      <c r="BZ38" s="644"/>
      <c r="CA38" s="644"/>
      <c r="CB38" s="687"/>
      <c r="CD38" s="676" t="s">
        <v>342</v>
      </c>
      <c r="CE38" s="677"/>
      <c r="CF38" s="677"/>
      <c r="CG38" s="677"/>
      <c r="CH38" s="677"/>
      <c r="CI38" s="677"/>
      <c r="CJ38" s="677"/>
      <c r="CK38" s="677"/>
      <c r="CL38" s="677"/>
      <c r="CM38" s="677"/>
      <c r="CN38" s="677"/>
      <c r="CO38" s="677"/>
      <c r="CP38" s="677"/>
      <c r="CQ38" s="678"/>
      <c r="CR38" s="643">
        <v>1656279</v>
      </c>
      <c r="CS38" s="644"/>
      <c r="CT38" s="644"/>
      <c r="CU38" s="644"/>
      <c r="CV38" s="644"/>
      <c r="CW38" s="644"/>
      <c r="CX38" s="644"/>
      <c r="CY38" s="645"/>
      <c r="CZ38" s="646">
        <v>13.4</v>
      </c>
      <c r="DA38" s="664"/>
      <c r="DB38" s="664"/>
      <c r="DC38" s="665"/>
      <c r="DD38" s="649">
        <v>1507033</v>
      </c>
      <c r="DE38" s="644"/>
      <c r="DF38" s="644"/>
      <c r="DG38" s="644"/>
      <c r="DH38" s="644"/>
      <c r="DI38" s="644"/>
      <c r="DJ38" s="644"/>
      <c r="DK38" s="645"/>
      <c r="DL38" s="649">
        <v>1345836</v>
      </c>
      <c r="DM38" s="644"/>
      <c r="DN38" s="644"/>
      <c r="DO38" s="644"/>
      <c r="DP38" s="644"/>
      <c r="DQ38" s="644"/>
      <c r="DR38" s="644"/>
      <c r="DS38" s="644"/>
      <c r="DT38" s="644"/>
      <c r="DU38" s="644"/>
      <c r="DV38" s="645"/>
      <c r="DW38" s="646">
        <v>17.7</v>
      </c>
      <c r="DX38" s="664"/>
      <c r="DY38" s="664"/>
      <c r="DZ38" s="664"/>
      <c r="EA38" s="664"/>
      <c r="EB38" s="664"/>
      <c r="EC38" s="679"/>
    </row>
    <row r="39" spans="2:133" ht="11.25" customHeight="1" x14ac:dyDescent="0.15">
      <c r="B39" s="640" t="s">
        <v>343</v>
      </c>
      <c r="C39" s="641"/>
      <c r="D39" s="641"/>
      <c r="E39" s="641"/>
      <c r="F39" s="641"/>
      <c r="G39" s="641"/>
      <c r="H39" s="641"/>
      <c r="I39" s="641"/>
      <c r="J39" s="641"/>
      <c r="K39" s="641"/>
      <c r="L39" s="641"/>
      <c r="M39" s="641"/>
      <c r="N39" s="641"/>
      <c r="O39" s="641"/>
      <c r="P39" s="641"/>
      <c r="Q39" s="642"/>
      <c r="R39" s="643">
        <v>1165999</v>
      </c>
      <c r="S39" s="644"/>
      <c r="T39" s="644"/>
      <c r="U39" s="644"/>
      <c r="V39" s="644"/>
      <c r="W39" s="644"/>
      <c r="X39" s="644"/>
      <c r="Y39" s="645"/>
      <c r="Z39" s="680">
        <v>9</v>
      </c>
      <c r="AA39" s="680"/>
      <c r="AB39" s="680"/>
      <c r="AC39" s="680"/>
      <c r="AD39" s="681" t="s">
        <v>140</v>
      </c>
      <c r="AE39" s="681"/>
      <c r="AF39" s="681"/>
      <c r="AG39" s="681"/>
      <c r="AH39" s="681"/>
      <c r="AI39" s="681"/>
      <c r="AJ39" s="681"/>
      <c r="AK39" s="681"/>
      <c r="AL39" s="646" t="s">
        <v>248</v>
      </c>
      <c r="AM39" s="647"/>
      <c r="AN39" s="647"/>
      <c r="AO39" s="682"/>
      <c r="AQ39" s="683" t="s">
        <v>344</v>
      </c>
      <c r="AR39" s="684"/>
      <c r="AS39" s="684"/>
      <c r="AT39" s="684"/>
      <c r="AU39" s="684"/>
      <c r="AV39" s="684"/>
      <c r="AW39" s="684"/>
      <c r="AX39" s="684"/>
      <c r="AY39" s="685"/>
      <c r="AZ39" s="643">
        <v>9815</v>
      </c>
      <c r="BA39" s="644"/>
      <c r="BB39" s="644"/>
      <c r="BC39" s="644"/>
      <c r="BD39" s="662"/>
      <c r="BE39" s="662"/>
      <c r="BF39" s="686"/>
      <c r="BG39" s="676" t="s">
        <v>345</v>
      </c>
      <c r="BH39" s="677"/>
      <c r="BI39" s="677"/>
      <c r="BJ39" s="677"/>
      <c r="BK39" s="677"/>
      <c r="BL39" s="677"/>
      <c r="BM39" s="677"/>
      <c r="BN39" s="677"/>
      <c r="BO39" s="677"/>
      <c r="BP39" s="677"/>
      <c r="BQ39" s="677"/>
      <c r="BR39" s="677"/>
      <c r="BS39" s="677"/>
      <c r="BT39" s="677"/>
      <c r="BU39" s="678"/>
      <c r="BV39" s="643">
        <v>4629</v>
      </c>
      <c r="BW39" s="644"/>
      <c r="BX39" s="644"/>
      <c r="BY39" s="644"/>
      <c r="BZ39" s="644"/>
      <c r="CA39" s="644"/>
      <c r="CB39" s="687"/>
      <c r="CD39" s="676" t="s">
        <v>346</v>
      </c>
      <c r="CE39" s="677"/>
      <c r="CF39" s="677"/>
      <c r="CG39" s="677"/>
      <c r="CH39" s="677"/>
      <c r="CI39" s="677"/>
      <c r="CJ39" s="677"/>
      <c r="CK39" s="677"/>
      <c r="CL39" s="677"/>
      <c r="CM39" s="677"/>
      <c r="CN39" s="677"/>
      <c r="CO39" s="677"/>
      <c r="CP39" s="677"/>
      <c r="CQ39" s="678"/>
      <c r="CR39" s="643">
        <v>330502</v>
      </c>
      <c r="CS39" s="662"/>
      <c r="CT39" s="662"/>
      <c r="CU39" s="662"/>
      <c r="CV39" s="662"/>
      <c r="CW39" s="662"/>
      <c r="CX39" s="662"/>
      <c r="CY39" s="663"/>
      <c r="CZ39" s="646">
        <v>2.7</v>
      </c>
      <c r="DA39" s="664"/>
      <c r="DB39" s="664"/>
      <c r="DC39" s="665"/>
      <c r="DD39" s="649">
        <v>252679</v>
      </c>
      <c r="DE39" s="662"/>
      <c r="DF39" s="662"/>
      <c r="DG39" s="662"/>
      <c r="DH39" s="662"/>
      <c r="DI39" s="662"/>
      <c r="DJ39" s="662"/>
      <c r="DK39" s="663"/>
      <c r="DL39" s="649" t="s">
        <v>140</v>
      </c>
      <c r="DM39" s="662"/>
      <c r="DN39" s="662"/>
      <c r="DO39" s="662"/>
      <c r="DP39" s="662"/>
      <c r="DQ39" s="662"/>
      <c r="DR39" s="662"/>
      <c r="DS39" s="662"/>
      <c r="DT39" s="662"/>
      <c r="DU39" s="662"/>
      <c r="DV39" s="663"/>
      <c r="DW39" s="646" t="s">
        <v>248</v>
      </c>
      <c r="DX39" s="664"/>
      <c r="DY39" s="664"/>
      <c r="DZ39" s="664"/>
      <c r="EA39" s="664"/>
      <c r="EB39" s="664"/>
      <c r="EC39" s="679"/>
    </row>
    <row r="40" spans="2:133" ht="11.25" customHeight="1" x14ac:dyDescent="0.15">
      <c r="B40" s="640" t="s">
        <v>347</v>
      </c>
      <c r="C40" s="641"/>
      <c r="D40" s="641"/>
      <c r="E40" s="641"/>
      <c r="F40" s="641"/>
      <c r="G40" s="641"/>
      <c r="H40" s="641"/>
      <c r="I40" s="641"/>
      <c r="J40" s="641"/>
      <c r="K40" s="641"/>
      <c r="L40" s="641"/>
      <c r="M40" s="641"/>
      <c r="N40" s="641"/>
      <c r="O40" s="641"/>
      <c r="P40" s="641"/>
      <c r="Q40" s="642"/>
      <c r="R40" s="643" t="s">
        <v>140</v>
      </c>
      <c r="S40" s="644"/>
      <c r="T40" s="644"/>
      <c r="U40" s="644"/>
      <c r="V40" s="644"/>
      <c r="W40" s="644"/>
      <c r="X40" s="644"/>
      <c r="Y40" s="645"/>
      <c r="Z40" s="680" t="s">
        <v>131</v>
      </c>
      <c r="AA40" s="680"/>
      <c r="AB40" s="680"/>
      <c r="AC40" s="680"/>
      <c r="AD40" s="681" t="s">
        <v>131</v>
      </c>
      <c r="AE40" s="681"/>
      <c r="AF40" s="681"/>
      <c r="AG40" s="681"/>
      <c r="AH40" s="681"/>
      <c r="AI40" s="681"/>
      <c r="AJ40" s="681"/>
      <c r="AK40" s="681"/>
      <c r="AL40" s="646" t="s">
        <v>248</v>
      </c>
      <c r="AM40" s="647"/>
      <c r="AN40" s="647"/>
      <c r="AO40" s="682"/>
      <c r="AQ40" s="683" t="s">
        <v>348</v>
      </c>
      <c r="AR40" s="684"/>
      <c r="AS40" s="684"/>
      <c r="AT40" s="684"/>
      <c r="AU40" s="684"/>
      <c r="AV40" s="684"/>
      <c r="AW40" s="684"/>
      <c r="AX40" s="684"/>
      <c r="AY40" s="685"/>
      <c r="AZ40" s="643" t="s">
        <v>131</v>
      </c>
      <c r="BA40" s="644"/>
      <c r="BB40" s="644"/>
      <c r="BC40" s="644"/>
      <c r="BD40" s="662"/>
      <c r="BE40" s="662"/>
      <c r="BF40" s="686"/>
      <c r="BG40" s="688" t="s">
        <v>349</v>
      </c>
      <c r="BH40" s="689"/>
      <c r="BI40" s="689"/>
      <c r="BJ40" s="689"/>
      <c r="BK40" s="689"/>
      <c r="BL40" s="234"/>
      <c r="BM40" s="677" t="s">
        <v>350</v>
      </c>
      <c r="BN40" s="677"/>
      <c r="BO40" s="677"/>
      <c r="BP40" s="677"/>
      <c r="BQ40" s="677"/>
      <c r="BR40" s="677"/>
      <c r="BS40" s="677"/>
      <c r="BT40" s="677"/>
      <c r="BU40" s="678"/>
      <c r="BV40" s="643">
        <v>98</v>
      </c>
      <c r="BW40" s="644"/>
      <c r="BX40" s="644"/>
      <c r="BY40" s="644"/>
      <c r="BZ40" s="644"/>
      <c r="CA40" s="644"/>
      <c r="CB40" s="687"/>
      <c r="CD40" s="676" t="s">
        <v>351</v>
      </c>
      <c r="CE40" s="677"/>
      <c r="CF40" s="677"/>
      <c r="CG40" s="677"/>
      <c r="CH40" s="677"/>
      <c r="CI40" s="677"/>
      <c r="CJ40" s="677"/>
      <c r="CK40" s="677"/>
      <c r="CL40" s="677"/>
      <c r="CM40" s="677"/>
      <c r="CN40" s="677"/>
      <c r="CO40" s="677"/>
      <c r="CP40" s="677"/>
      <c r="CQ40" s="678"/>
      <c r="CR40" s="643">
        <v>475368</v>
      </c>
      <c r="CS40" s="644"/>
      <c r="CT40" s="644"/>
      <c r="CU40" s="644"/>
      <c r="CV40" s="644"/>
      <c r="CW40" s="644"/>
      <c r="CX40" s="644"/>
      <c r="CY40" s="645"/>
      <c r="CZ40" s="646">
        <v>3.8</v>
      </c>
      <c r="DA40" s="664"/>
      <c r="DB40" s="664"/>
      <c r="DC40" s="665"/>
      <c r="DD40" s="649">
        <v>155968</v>
      </c>
      <c r="DE40" s="644"/>
      <c r="DF40" s="644"/>
      <c r="DG40" s="644"/>
      <c r="DH40" s="644"/>
      <c r="DI40" s="644"/>
      <c r="DJ40" s="644"/>
      <c r="DK40" s="645"/>
      <c r="DL40" s="649">
        <v>155968</v>
      </c>
      <c r="DM40" s="644"/>
      <c r="DN40" s="644"/>
      <c r="DO40" s="644"/>
      <c r="DP40" s="644"/>
      <c r="DQ40" s="644"/>
      <c r="DR40" s="644"/>
      <c r="DS40" s="644"/>
      <c r="DT40" s="644"/>
      <c r="DU40" s="644"/>
      <c r="DV40" s="645"/>
      <c r="DW40" s="646">
        <v>2.1</v>
      </c>
      <c r="DX40" s="664"/>
      <c r="DY40" s="664"/>
      <c r="DZ40" s="664"/>
      <c r="EA40" s="664"/>
      <c r="EB40" s="664"/>
      <c r="EC40" s="679"/>
    </row>
    <row r="41" spans="2:133" ht="11.25" customHeight="1" x14ac:dyDescent="0.15">
      <c r="B41" s="640" t="s">
        <v>352</v>
      </c>
      <c r="C41" s="641"/>
      <c r="D41" s="641"/>
      <c r="E41" s="641"/>
      <c r="F41" s="641"/>
      <c r="G41" s="641"/>
      <c r="H41" s="641"/>
      <c r="I41" s="641"/>
      <c r="J41" s="641"/>
      <c r="K41" s="641"/>
      <c r="L41" s="641"/>
      <c r="M41" s="641"/>
      <c r="N41" s="641"/>
      <c r="O41" s="641"/>
      <c r="P41" s="641"/>
      <c r="Q41" s="642"/>
      <c r="R41" s="643">
        <v>305899</v>
      </c>
      <c r="S41" s="644"/>
      <c r="T41" s="644"/>
      <c r="U41" s="644"/>
      <c r="V41" s="644"/>
      <c r="W41" s="644"/>
      <c r="X41" s="644"/>
      <c r="Y41" s="645"/>
      <c r="Z41" s="680">
        <v>2.4</v>
      </c>
      <c r="AA41" s="680"/>
      <c r="AB41" s="680"/>
      <c r="AC41" s="680"/>
      <c r="AD41" s="681" t="s">
        <v>248</v>
      </c>
      <c r="AE41" s="681"/>
      <c r="AF41" s="681"/>
      <c r="AG41" s="681"/>
      <c r="AH41" s="681"/>
      <c r="AI41" s="681"/>
      <c r="AJ41" s="681"/>
      <c r="AK41" s="681"/>
      <c r="AL41" s="646" t="s">
        <v>248</v>
      </c>
      <c r="AM41" s="647"/>
      <c r="AN41" s="647"/>
      <c r="AO41" s="682"/>
      <c r="AQ41" s="683" t="s">
        <v>353</v>
      </c>
      <c r="AR41" s="684"/>
      <c r="AS41" s="684"/>
      <c r="AT41" s="684"/>
      <c r="AU41" s="684"/>
      <c r="AV41" s="684"/>
      <c r="AW41" s="684"/>
      <c r="AX41" s="684"/>
      <c r="AY41" s="685"/>
      <c r="AZ41" s="643">
        <v>135570</v>
      </c>
      <c r="BA41" s="644"/>
      <c r="BB41" s="644"/>
      <c r="BC41" s="644"/>
      <c r="BD41" s="662"/>
      <c r="BE41" s="662"/>
      <c r="BF41" s="686"/>
      <c r="BG41" s="688"/>
      <c r="BH41" s="689"/>
      <c r="BI41" s="689"/>
      <c r="BJ41" s="689"/>
      <c r="BK41" s="689"/>
      <c r="BL41" s="234"/>
      <c r="BM41" s="677" t="s">
        <v>354</v>
      </c>
      <c r="BN41" s="677"/>
      <c r="BO41" s="677"/>
      <c r="BP41" s="677"/>
      <c r="BQ41" s="677"/>
      <c r="BR41" s="677"/>
      <c r="BS41" s="677"/>
      <c r="BT41" s="677"/>
      <c r="BU41" s="678"/>
      <c r="BV41" s="643" t="s">
        <v>248</v>
      </c>
      <c r="BW41" s="644"/>
      <c r="BX41" s="644"/>
      <c r="BY41" s="644"/>
      <c r="BZ41" s="644"/>
      <c r="CA41" s="644"/>
      <c r="CB41" s="687"/>
      <c r="CD41" s="676" t="s">
        <v>355</v>
      </c>
      <c r="CE41" s="677"/>
      <c r="CF41" s="677"/>
      <c r="CG41" s="677"/>
      <c r="CH41" s="677"/>
      <c r="CI41" s="677"/>
      <c r="CJ41" s="677"/>
      <c r="CK41" s="677"/>
      <c r="CL41" s="677"/>
      <c r="CM41" s="677"/>
      <c r="CN41" s="677"/>
      <c r="CO41" s="677"/>
      <c r="CP41" s="677"/>
      <c r="CQ41" s="678"/>
      <c r="CR41" s="643" t="s">
        <v>140</v>
      </c>
      <c r="CS41" s="662"/>
      <c r="CT41" s="662"/>
      <c r="CU41" s="662"/>
      <c r="CV41" s="662"/>
      <c r="CW41" s="662"/>
      <c r="CX41" s="662"/>
      <c r="CY41" s="663"/>
      <c r="CZ41" s="646" t="s">
        <v>248</v>
      </c>
      <c r="DA41" s="664"/>
      <c r="DB41" s="664"/>
      <c r="DC41" s="665"/>
      <c r="DD41" s="649" t="s">
        <v>131</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15">
      <c r="B42" s="624" t="s">
        <v>356</v>
      </c>
      <c r="C42" s="625"/>
      <c r="D42" s="625"/>
      <c r="E42" s="625"/>
      <c r="F42" s="625"/>
      <c r="G42" s="625"/>
      <c r="H42" s="625"/>
      <c r="I42" s="625"/>
      <c r="J42" s="625"/>
      <c r="K42" s="625"/>
      <c r="L42" s="625"/>
      <c r="M42" s="625"/>
      <c r="N42" s="625"/>
      <c r="O42" s="625"/>
      <c r="P42" s="625"/>
      <c r="Q42" s="626"/>
      <c r="R42" s="627">
        <v>12927765</v>
      </c>
      <c r="S42" s="666"/>
      <c r="T42" s="666"/>
      <c r="U42" s="666"/>
      <c r="V42" s="666"/>
      <c r="W42" s="666"/>
      <c r="X42" s="666"/>
      <c r="Y42" s="668"/>
      <c r="Z42" s="669">
        <v>100</v>
      </c>
      <c r="AA42" s="669"/>
      <c r="AB42" s="669"/>
      <c r="AC42" s="669"/>
      <c r="AD42" s="670">
        <v>7301118</v>
      </c>
      <c r="AE42" s="670"/>
      <c r="AF42" s="670"/>
      <c r="AG42" s="670"/>
      <c r="AH42" s="670"/>
      <c r="AI42" s="670"/>
      <c r="AJ42" s="670"/>
      <c r="AK42" s="670"/>
      <c r="AL42" s="630">
        <v>100</v>
      </c>
      <c r="AM42" s="671"/>
      <c r="AN42" s="671"/>
      <c r="AO42" s="672"/>
      <c r="AQ42" s="673" t="s">
        <v>357</v>
      </c>
      <c r="AR42" s="674"/>
      <c r="AS42" s="674"/>
      <c r="AT42" s="674"/>
      <c r="AU42" s="674"/>
      <c r="AV42" s="674"/>
      <c r="AW42" s="674"/>
      <c r="AX42" s="674"/>
      <c r="AY42" s="675"/>
      <c r="AZ42" s="627">
        <v>896662</v>
      </c>
      <c r="BA42" s="666"/>
      <c r="BB42" s="666"/>
      <c r="BC42" s="666"/>
      <c r="BD42" s="628"/>
      <c r="BE42" s="628"/>
      <c r="BF42" s="692"/>
      <c r="BG42" s="690"/>
      <c r="BH42" s="691"/>
      <c r="BI42" s="691"/>
      <c r="BJ42" s="691"/>
      <c r="BK42" s="691"/>
      <c r="BL42" s="235"/>
      <c r="BM42" s="693" t="s">
        <v>358</v>
      </c>
      <c r="BN42" s="693"/>
      <c r="BO42" s="693"/>
      <c r="BP42" s="693"/>
      <c r="BQ42" s="693"/>
      <c r="BR42" s="693"/>
      <c r="BS42" s="693"/>
      <c r="BT42" s="693"/>
      <c r="BU42" s="694"/>
      <c r="BV42" s="627">
        <v>353</v>
      </c>
      <c r="BW42" s="666"/>
      <c r="BX42" s="666"/>
      <c r="BY42" s="666"/>
      <c r="BZ42" s="666"/>
      <c r="CA42" s="666"/>
      <c r="CB42" s="667"/>
      <c r="CD42" s="640" t="s">
        <v>359</v>
      </c>
      <c r="CE42" s="641"/>
      <c r="CF42" s="641"/>
      <c r="CG42" s="641"/>
      <c r="CH42" s="641"/>
      <c r="CI42" s="641"/>
      <c r="CJ42" s="641"/>
      <c r="CK42" s="641"/>
      <c r="CL42" s="641"/>
      <c r="CM42" s="641"/>
      <c r="CN42" s="641"/>
      <c r="CO42" s="641"/>
      <c r="CP42" s="641"/>
      <c r="CQ42" s="642"/>
      <c r="CR42" s="643">
        <v>1967779</v>
      </c>
      <c r="CS42" s="644"/>
      <c r="CT42" s="644"/>
      <c r="CU42" s="644"/>
      <c r="CV42" s="644"/>
      <c r="CW42" s="644"/>
      <c r="CX42" s="644"/>
      <c r="CY42" s="645"/>
      <c r="CZ42" s="646">
        <v>15.9</v>
      </c>
      <c r="DA42" s="647"/>
      <c r="DB42" s="647"/>
      <c r="DC42" s="648"/>
      <c r="DD42" s="649">
        <v>285491</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15">
      <c r="BV43" s="236"/>
      <c r="BW43" s="236"/>
      <c r="BX43" s="236"/>
      <c r="BY43" s="236"/>
      <c r="BZ43" s="236"/>
      <c r="CA43" s="236"/>
      <c r="CB43" s="236"/>
      <c r="CD43" s="640" t="s">
        <v>360</v>
      </c>
      <c r="CE43" s="641"/>
      <c r="CF43" s="641"/>
      <c r="CG43" s="641"/>
      <c r="CH43" s="641"/>
      <c r="CI43" s="641"/>
      <c r="CJ43" s="641"/>
      <c r="CK43" s="641"/>
      <c r="CL43" s="641"/>
      <c r="CM43" s="641"/>
      <c r="CN43" s="641"/>
      <c r="CO43" s="641"/>
      <c r="CP43" s="641"/>
      <c r="CQ43" s="642"/>
      <c r="CR43" s="643" t="s">
        <v>140</v>
      </c>
      <c r="CS43" s="662"/>
      <c r="CT43" s="662"/>
      <c r="CU43" s="662"/>
      <c r="CV43" s="662"/>
      <c r="CW43" s="662"/>
      <c r="CX43" s="662"/>
      <c r="CY43" s="663"/>
      <c r="CZ43" s="646" t="s">
        <v>131</v>
      </c>
      <c r="DA43" s="664"/>
      <c r="DB43" s="664"/>
      <c r="DC43" s="665"/>
      <c r="DD43" s="649" t="s">
        <v>131</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15">
      <c r="CD44" s="656" t="s">
        <v>308</v>
      </c>
      <c r="CE44" s="657"/>
      <c r="CF44" s="640" t="s">
        <v>361</v>
      </c>
      <c r="CG44" s="641"/>
      <c r="CH44" s="641"/>
      <c r="CI44" s="641"/>
      <c r="CJ44" s="641"/>
      <c r="CK44" s="641"/>
      <c r="CL44" s="641"/>
      <c r="CM44" s="641"/>
      <c r="CN44" s="641"/>
      <c r="CO44" s="641"/>
      <c r="CP44" s="641"/>
      <c r="CQ44" s="642"/>
      <c r="CR44" s="643">
        <v>1945644</v>
      </c>
      <c r="CS44" s="644"/>
      <c r="CT44" s="644"/>
      <c r="CU44" s="644"/>
      <c r="CV44" s="644"/>
      <c r="CW44" s="644"/>
      <c r="CX44" s="644"/>
      <c r="CY44" s="645"/>
      <c r="CZ44" s="646">
        <v>15.7</v>
      </c>
      <c r="DA44" s="647"/>
      <c r="DB44" s="647"/>
      <c r="DC44" s="648"/>
      <c r="DD44" s="649">
        <v>279010</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15">
      <c r="CD45" s="658"/>
      <c r="CE45" s="659"/>
      <c r="CF45" s="640" t="s">
        <v>362</v>
      </c>
      <c r="CG45" s="641"/>
      <c r="CH45" s="641"/>
      <c r="CI45" s="641"/>
      <c r="CJ45" s="641"/>
      <c r="CK45" s="641"/>
      <c r="CL45" s="641"/>
      <c r="CM45" s="641"/>
      <c r="CN45" s="641"/>
      <c r="CO45" s="641"/>
      <c r="CP45" s="641"/>
      <c r="CQ45" s="642"/>
      <c r="CR45" s="643">
        <v>1183647</v>
      </c>
      <c r="CS45" s="662"/>
      <c r="CT45" s="662"/>
      <c r="CU45" s="662"/>
      <c r="CV45" s="662"/>
      <c r="CW45" s="662"/>
      <c r="CX45" s="662"/>
      <c r="CY45" s="663"/>
      <c r="CZ45" s="646">
        <v>9.6</v>
      </c>
      <c r="DA45" s="664"/>
      <c r="DB45" s="664"/>
      <c r="DC45" s="665"/>
      <c r="DD45" s="649">
        <v>26657</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15">
      <c r="B46" s="228" t="s">
        <v>363</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8"/>
      <c r="CE46" s="659"/>
      <c r="CF46" s="640" t="s">
        <v>364</v>
      </c>
      <c r="CG46" s="641"/>
      <c r="CH46" s="641"/>
      <c r="CI46" s="641"/>
      <c r="CJ46" s="641"/>
      <c r="CK46" s="641"/>
      <c r="CL46" s="641"/>
      <c r="CM46" s="641"/>
      <c r="CN46" s="641"/>
      <c r="CO46" s="641"/>
      <c r="CP46" s="641"/>
      <c r="CQ46" s="642"/>
      <c r="CR46" s="643">
        <v>700483</v>
      </c>
      <c r="CS46" s="644"/>
      <c r="CT46" s="644"/>
      <c r="CU46" s="644"/>
      <c r="CV46" s="644"/>
      <c r="CW46" s="644"/>
      <c r="CX46" s="644"/>
      <c r="CY46" s="645"/>
      <c r="CZ46" s="646">
        <v>5.7</v>
      </c>
      <c r="DA46" s="647"/>
      <c r="DB46" s="647"/>
      <c r="DC46" s="648"/>
      <c r="DD46" s="649">
        <v>233339</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15">
      <c r="B47" s="238" t="s">
        <v>365</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8"/>
      <c r="CE47" s="659"/>
      <c r="CF47" s="640" t="s">
        <v>366</v>
      </c>
      <c r="CG47" s="641"/>
      <c r="CH47" s="641"/>
      <c r="CI47" s="641"/>
      <c r="CJ47" s="641"/>
      <c r="CK47" s="641"/>
      <c r="CL47" s="641"/>
      <c r="CM47" s="641"/>
      <c r="CN47" s="641"/>
      <c r="CO47" s="641"/>
      <c r="CP47" s="641"/>
      <c r="CQ47" s="642"/>
      <c r="CR47" s="643">
        <v>22135</v>
      </c>
      <c r="CS47" s="662"/>
      <c r="CT47" s="662"/>
      <c r="CU47" s="662"/>
      <c r="CV47" s="662"/>
      <c r="CW47" s="662"/>
      <c r="CX47" s="662"/>
      <c r="CY47" s="663"/>
      <c r="CZ47" s="646">
        <v>0.2</v>
      </c>
      <c r="DA47" s="664"/>
      <c r="DB47" s="664"/>
      <c r="DC47" s="665"/>
      <c r="DD47" s="649">
        <v>6481</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x14ac:dyDescent="0.15">
      <c r="B48" s="239" t="s">
        <v>367</v>
      </c>
      <c r="CD48" s="660"/>
      <c r="CE48" s="661"/>
      <c r="CF48" s="640" t="s">
        <v>368</v>
      </c>
      <c r="CG48" s="641"/>
      <c r="CH48" s="641"/>
      <c r="CI48" s="641"/>
      <c r="CJ48" s="641"/>
      <c r="CK48" s="641"/>
      <c r="CL48" s="641"/>
      <c r="CM48" s="641"/>
      <c r="CN48" s="641"/>
      <c r="CO48" s="641"/>
      <c r="CP48" s="641"/>
      <c r="CQ48" s="642"/>
      <c r="CR48" s="643" t="s">
        <v>131</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82:133" ht="11.25" customHeight="1" x14ac:dyDescent="0.15">
      <c r="CD49" s="624" t="s">
        <v>369</v>
      </c>
      <c r="CE49" s="625"/>
      <c r="CF49" s="625"/>
      <c r="CG49" s="625"/>
      <c r="CH49" s="625"/>
      <c r="CI49" s="625"/>
      <c r="CJ49" s="625"/>
      <c r="CK49" s="625"/>
      <c r="CL49" s="625"/>
      <c r="CM49" s="625"/>
      <c r="CN49" s="625"/>
      <c r="CO49" s="625"/>
      <c r="CP49" s="625"/>
      <c r="CQ49" s="626"/>
      <c r="CR49" s="627">
        <v>12390897</v>
      </c>
      <c r="CS49" s="628"/>
      <c r="CT49" s="628"/>
      <c r="CU49" s="628"/>
      <c r="CV49" s="628"/>
      <c r="CW49" s="628"/>
      <c r="CX49" s="628"/>
      <c r="CY49" s="629"/>
      <c r="CZ49" s="630">
        <v>100</v>
      </c>
      <c r="DA49" s="631"/>
      <c r="DB49" s="631"/>
      <c r="DC49" s="632"/>
      <c r="DD49" s="633">
        <v>8130503</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oWWhczohAQtfJIM7C7BHlTkJ8BuFgTSrP491D7X3OthXnOmqhrwJY+OMvHjf0dCGwjGJ9DkXxgb9hnlbq1ua9Q==" saltValue="jZ+kFAjfCr7VDXhftMim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49" t="s">
        <v>371</v>
      </c>
      <c r="DK2" s="1150"/>
      <c r="DL2" s="1150"/>
      <c r="DM2" s="1150"/>
      <c r="DN2" s="1150"/>
      <c r="DO2" s="1151"/>
      <c r="DP2" s="248"/>
      <c r="DQ2" s="1149" t="s">
        <v>372</v>
      </c>
      <c r="DR2" s="1150"/>
      <c r="DS2" s="1150"/>
      <c r="DT2" s="1150"/>
      <c r="DU2" s="1150"/>
      <c r="DV2" s="1150"/>
      <c r="DW2" s="1150"/>
      <c r="DX2" s="1150"/>
      <c r="DY2" s="1150"/>
      <c r="DZ2" s="1151"/>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1"/>
      <c r="BA4" s="251"/>
      <c r="BB4" s="251"/>
      <c r="BC4" s="251"/>
      <c r="BD4" s="251"/>
      <c r="BE4" s="252"/>
      <c r="BF4" s="252"/>
      <c r="BG4" s="252"/>
      <c r="BH4" s="252"/>
      <c r="BI4" s="252"/>
      <c r="BJ4" s="252"/>
      <c r="BK4" s="252"/>
      <c r="BL4" s="252"/>
      <c r="BM4" s="252"/>
      <c r="BN4" s="252"/>
      <c r="BO4" s="252"/>
      <c r="BP4" s="252"/>
      <c r="BQ4" s="251" t="s">
        <v>374</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52"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5"/>
      <c r="BA5" s="255"/>
      <c r="BB5" s="255"/>
      <c r="BC5" s="255"/>
      <c r="BD5" s="255"/>
      <c r="BE5" s="256"/>
      <c r="BF5" s="256"/>
      <c r="BG5" s="256"/>
      <c r="BH5" s="256"/>
      <c r="BI5" s="256"/>
      <c r="BJ5" s="256"/>
      <c r="BK5" s="256"/>
      <c r="BL5" s="256"/>
      <c r="BM5" s="256"/>
      <c r="BN5" s="256"/>
      <c r="BO5" s="256"/>
      <c r="BP5" s="256"/>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68" t="s">
        <v>389</v>
      </c>
      <c r="DH5" s="1169"/>
      <c r="DI5" s="1169"/>
      <c r="DJ5" s="1169"/>
      <c r="DK5" s="1170"/>
      <c r="DL5" s="1168" t="s">
        <v>390</v>
      </c>
      <c r="DM5" s="1169"/>
      <c r="DN5" s="1169"/>
      <c r="DO5" s="1169"/>
      <c r="DP5" s="1170"/>
      <c r="DQ5" s="1056" t="s">
        <v>391</v>
      </c>
      <c r="DR5" s="1057"/>
      <c r="DS5" s="1057"/>
      <c r="DT5" s="1057"/>
      <c r="DU5" s="1058"/>
      <c r="DV5" s="1056" t="s">
        <v>382</v>
      </c>
      <c r="DW5" s="1057"/>
      <c r="DX5" s="1057"/>
      <c r="DY5" s="1057"/>
      <c r="DZ5" s="1072"/>
      <c r="EA5" s="253"/>
    </row>
    <row r="6" spans="1:131" s="254"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53"/>
      <c r="AG6" s="1060"/>
      <c r="AH6" s="1060"/>
      <c r="AI6" s="1060"/>
      <c r="AJ6" s="1073"/>
      <c r="AK6" s="1060"/>
      <c r="AL6" s="1060"/>
      <c r="AM6" s="1060"/>
      <c r="AN6" s="1060"/>
      <c r="AO6" s="1061"/>
      <c r="AP6" s="1059"/>
      <c r="AQ6" s="1060"/>
      <c r="AR6" s="1060"/>
      <c r="AS6" s="1060"/>
      <c r="AT6" s="1061"/>
      <c r="AU6" s="1059"/>
      <c r="AV6" s="1060"/>
      <c r="AW6" s="1060"/>
      <c r="AX6" s="1060"/>
      <c r="AY6" s="1073"/>
      <c r="AZ6" s="251"/>
      <c r="BA6" s="251"/>
      <c r="BB6" s="251"/>
      <c r="BC6" s="251"/>
      <c r="BD6" s="251"/>
      <c r="BE6" s="252"/>
      <c r="BF6" s="252"/>
      <c r="BG6" s="252"/>
      <c r="BH6" s="252"/>
      <c r="BI6" s="252"/>
      <c r="BJ6" s="252"/>
      <c r="BK6" s="252"/>
      <c r="BL6" s="252"/>
      <c r="BM6" s="252"/>
      <c r="BN6" s="252"/>
      <c r="BO6" s="252"/>
      <c r="BP6" s="252"/>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71"/>
      <c r="DH6" s="1172"/>
      <c r="DI6" s="1172"/>
      <c r="DJ6" s="1172"/>
      <c r="DK6" s="1173"/>
      <c r="DL6" s="1171"/>
      <c r="DM6" s="1172"/>
      <c r="DN6" s="1172"/>
      <c r="DO6" s="1172"/>
      <c r="DP6" s="1173"/>
      <c r="DQ6" s="1059"/>
      <c r="DR6" s="1060"/>
      <c r="DS6" s="1060"/>
      <c r="DT6" s="1060"/>
      <c r="DU6" s="1061"/>
      <c r="DV6" s="1059"/>
      <c r="DW6" s="1060"/>
      <c r="DX6" s="1060"/>
      <c r="DY6" s="1060"/>
      <c r="DZ6" s="1073"/>
      <c r="EA6" s="253"/>
    </row>
    <row r="7" spans="1:131" s="254" customFormat="1" ht="26.25" customHeight="1" thickTop="1" x14ac:dyDescent="0.15">
      <c r="A7" s="257">
        <v>1</v>
      </c>
      <c r="B7" s="1105" t="s">
        <v>392</v>
      </c>
      <c r="C7" s="1106"/>
      <c r="D7" s="1106"/>
      <c r="E7" s="1106"/>
      <c r="F7" s="1106"/>
      <c r="G7" s="1106"/>
      <c r="H7" s="1106"/>
      <c r="I7" s="1106"/>
      <c r="J7" s="1106"/>
      <c r="K7" s="1106"/>
      <c r="L7" s="1106"/>
      <c r="M7" s="1106"/>
      <c r="N7" s="1106"/>
      <c r="O7" s="1106"/>
      <c r="P7" s="1107"/>
      <c r="Q7" s="1143">
        <v>12957</v>
      </c>
      <c r="R7" s="1144"/>
      <c r="S7" s="1144"/>
      <c r="T7" s="1144"/>
      <c r="U7" s="1144"/>
      <c r="V7" s="1144">
        <v>12421</v>
      </c>
      <c r="W7" s="1144"/>
      <c r="X7" s="1144"/>
      <c r="Y7" s="1144"/>
      <c r="Z7" s="1144"/>
      <c r="AA7" s="1144">
        <v>536</v>
      </c>
      <c r="AB7" s="1144"/>
      <c r="AC7" s="1144"/>
      <c r="AD7" s="1144"/>
      <c r="AE7" s="1145"/>
      <c r="AF7" s="1146">
        <v>281</v>
      </c>
      <c r="AG7" s="1147"/>
      <c r="AH7" s="1147"/>
      <c r="AI7" s="1147"/>
      <c r="AJ7" s="1148"/>
      <c r="AK7" s="1163">
        <v>430</v>
      </c>
      <c r="AL7" s="1164"/>
      <c r="AM7" s="1164"/>
      <c r="AN7" s="1164"/>
      <c r="AO7" s="1164"/>
      <c r="AP7" s="1164">
        <v>10175</v>
      </c>
      <c r="AQ7" s="1164"/>
      <c r="AR7" s="1164"/>
      <c r="AS7" s="1164"/>
      <c r="AT7" s="1164"/>
      <c r="AU7" s="1174"/>
      <c r="AV7" s="1174"/>
      <c r="AW7" s="1174"/>
      <c r="AX7" s="1174"/>
      <c r="AY7" s="1175"/>
      <c r="AZ7" s="251"/>
      <c r="BA7" s="251"/>
      <c r="BB7" s="251"/>
      <c r="BC7" s="251"/>
      <c r="BD7" s="251"/>
      <c r="BE7" s="252"/>
      <c r="BF7" s="252"/>
      <c r="BG7" s="252"/>
      <c r="BH7" s="252"/>
      <c r="BI7" s="252"/>
      <c r="BJ7" s="252"/>
      <c r="BK7" s="252"/>
      <c r="BL7" s="252"/>
      <c r="BM7" s="252"/>
      <c r="BN7" s="252"/>
      <c r="BO7" s="252"/>
      <c r="BP7" s="252"/>
      <c r="BQ7" s="258">
        <v>1</v>
      </c>
      <c r="BR7" s="259"/>
      <c r="BS7" s="1154" t="s">
        <v>596</v>
      </c>
      <c r="BT7" s="1155"/>
      <c r="BU7" s="1155"/>
      <c r="BV7" s="1155"/>
      <c r="BW7" s="1155"/>
      <c r="BX7" s="1155"/>
      <c r="BY7" s="1155"/>
      <c r="BZ7" s="1155"/>
      <c r="CA7" s="1155"/>
      <c r="CB7" s="1155"/>
      <c r="CC7" s="1155"/>
      <c r="CD7" s="1155"/>
      <c r="CE7" s="1155"/>
      <c r="CF7" s="1155"/>
      <c r="CG7" s="1156"/>
      <c r="CH7" s="1160">
        <v>-2</v>
      </c>
      <c r="CI7" s="1161"/>
      <c r="CJ7" s="1161"/>
      <c r="CK7" s="1161"/>
      <c r="CL7" s="1162"/>
      <c r="CM7" s="1160">
        <v>50</v>
      </c>
      <c r="CN7" s="1161"/>
      <c r="CO7" s="1161"/>
      <c r="CP7" s="1161"/>
      <c r="CQ7" s="1162"/>
      <c r="CR7" s="1160">
        <v>36</v>
      </c>
      <c r="CS7" s="1161"/>
      <c r="CT7" s="1161"/>
      <c r="CU7" s="1161"/>
      <c r="CV7" s="1162"/>
      <c r="CW7" s="1160" t="s">
        <v>517</v>
      </c>
      <c r="CX7" s="1161"/>
      <c r="CY7" s="1161"/>
      <c r="CZ7" s="1161"/>
      <c r="DA7" s="1162"/>
      <c r="DB7" s="1160" t="s">
        <v>517</v>
      </c>
      <c r="DC7" s="1161"/>
      <c r="DD7" s="1161"/>
      <c r="DE7" s="1161"/>
      <c r="DF7" s="1162"/>
      <c r="DG7" s="1160" t="s">
        <v>517</v>
      </c>
      <c r="DH7" s="1161"/>
      <c r="DI7" s="1161"/>
      <c r="DJ7" s="1161"/>
      <c r="DK7" s="1162"/>
      <c r="DL7" s="1160" t="s">
        <v>517</v>
      </c>
      <c r="DM7" s="1161"/>
      <c r="DN7" s="1161"/>
      <c r="DO7" s="1161"/>
      <c r="DP7" s="1162"/>
      <c r="DQ7" s="1160" t="s">
        <v>517</v>
      </c>
      <c r="DR7" s="1161"/>
      <c r="DS7" s="1161"/>
      <c r="DT7" s="1161"/>
      <c r="DU7" s="1162"/>
      <c r="DV7" s="1157"/>
      <c r="DW7" s="1158"/>
      <c r="DX7" s="1158"/>
      <c r="DY7" s="1158"/>
      <c r="DZ7" s="1159"/>
      <c r="EA7" s="253"/>
    </row>
    <row r="8" spans="1:131" s="254" customFormat="1" ht="26.25" customHeight="1" x14ac:dyDescent="0.15">
      <c r="A8" s="260">
        <v>2</v>
      </c>
      <c r="B8" s="1079" t="s">
        <v>393</v>
      </c>
      <c r="C8" s="1080"/>
      <c r="D8" s="1080"/>
      <c r="E8" s="1080"/>
      <c r="F8" s="1080"/>
      <c r="G8" s="1080"/>
      <c r="H8" s="1080"/>
      <c r="I8" s="1080"/>
      <c r="J8" s="1080"/>
      <c r="K8" s="1080"/>
      <c r="L8" s="1080"/>
      <c r="M8" s="1080"/>
      <c r="N8" s="1080"/>
      <c r="O8" s="1080"/>
      <c r="P8" s="1081"/>
      <c r="Q8" s="1098">
        <v>8</v>
      </c>
      <c r="R8" s="1099"/>
      <c r="S8" s="1099"/>
      <c r="T8" s="1099"/>
      <c r="U8" s="1099"/>
      <c r="V8" s="1099">
        <v>7</v>
      </c>
      <c r="W8" s="1099"/>
      <c r="X8" s="1099"/>
      <c r="Y8" s="1099"/>
      <c r="Z8" s="1099"/>
      <c r="AA8" s="1099">
        <v>1</v>
      </c>
      <c r="AB8" s="1099"/>
      <c r="AC8" s="1099"/>
      <c r="AD8" s="1099"/>
      <c r="AE8" s="1100"/>
      <c r="AF8" s="1085">
        <v>1</v>
      </c>
      <c r="AG8" s="1086"/>
      <c r="AH8" s="1086"/>
      <c r="AI8" s="1086"/>
      <c r="AJ8" s="1087"/>
      <c r="AK8" s="1141">
        <v>3</v>
      </c>
      <c r="AL8" s="1142"/>
      <c r="AM8" s="1142"/>
      <c r="AN8" s="1142"/>
      <c r="AO8" s="1142"/>
      <c r="AP8" s="1142" t="s">
        <v>582</v>
      </c>
      <c r="AQ8" s="1142"/>
      <c r="AR8" s="1142"/>
      <c r="AS8" s="1142"/>
      <c r="AT8" s="1142"/>
      <c r="AU8" s="1139"/>
      <c r="AV8" s="1139"/>
      <c r="AW8" s="1139"/>
      <c r="AX8" s="1139"/>
      <c r="AY8" s="1140"/>
      <c r="AZ8" s="251"/>
      <c r="BA8" s="251"/>
      <c r="BB8" s="251"/>
      <c r="BC8" s="251"/>
      <c r="BD8" s="251"/>
      <c r="BE8" s="252"/>
      <c r="BF8" s="252"/>
      <c r="BG8" s="252"/>
      <c r="BH8" s="252"/>
      <c r="BI8" s="252"/>
      <c r="BJ8" s="252"/>
      <c r="BK8" s="252"/>
      <c r="BL8" s="252"/>
      <c r="BM8" s="252"/>
      <c r="BN8" s="252"/>
      <c r="BO8" s="252"/>
      <c r="BP8" s="252"/>
      <c r="BQ8" s="261">
        <v>2</v>
      </c>
      <c r="BR8" s="262"/>
      <c r="BS8" s="1069" t="s">
        <v>597</v>
      </c>
      <c r="BT8" s="1070"/>
      <c r="BU8" s="1070"/>
      <c r="BV8" s="1070"/>
      <c r="BW8" s="1070"/>
      <c r="BX8" s="1070"/>
      <c r="BY8" s="1070"/>
      <c r="BZ8" s="1070"/>
      <c r="CA8" s="1070"/>
      <c r="CB8" s="1070"/>
      <c r="CC8" s="1070"/>
      <c r="CD8" s="1070"/>
      <c r="CE8" s="1070"/>
      <c r="CF8" s="1070"/>
      <c r="CG8" s="1071"/>
      <c r="CH8" s="1044">
        <v>0</v>
      </c>
      <c r="CI8" s="1045"/>
      <c r="CJ8" s="1045"/>
      <c r="CK8" s="1045"/>
      <c r="CL8" s="1046"/>
      <c r="CM8" s="1044">
        <v>6</v>
      </c>
      <c r="CN8" s="1045"/>
      <c r="CO8" s="1045"/>
      <c r="CP8" s="1045"/>
      <c r="CQ8" s="1046"/>
      <c r="CR8" s="1044">
        <v>5</v>
      </c>
      <c r="CS8" s="1045"/>
      <c r="CT8" s="1045"/>
      <c r="CU8" s="1045"/>
      <c r="CV8" s="1046"/>
      <c r="CW8" s="1044" t="s">
        <v>517</v>
      </c>
      <c r="CX8" s="1045"/>
      <c r="CY8" s="1045"/>
      <c r="CZ8" s="1045"/>
      <c r="DA8" s="1046"/>
      <c r="DB8" s="1044" t="s">
        <v>517</v>
      </c>
      <c r="DC8" s="1045"/>
      <c r="DD8" s="1045"/>
      <c r="DE8" s="1045"/>
      <c r="DF8" s="1046"/>
      <c r="DG8" s="1044" t="s">
        <v>517</v>
      </c>
      <c r="DH8" s="1045"/>
      <c r="DI8" s="1045"/>
      <c r="DJ8" s="1045"/>
      <c r="DK8" s="1046"/>
      <c r="DL8" s="1044" t="s">
        <v>517</v>
      </c>
      <c r="DM8" s="1045"/>
      <c r="DN8" s="1045"/>
      <c r="DO8" s="1045"/>
      <c r="DP8" s="1046"/>
      <c r="DQ8" s="1044" t="s">
        <v>517</v>
      </c>
      <c r="DR8" s="1045"/>
      <c r="DS8" s="1045"/>
      <c r="DT8" s="1045"/>
      <c r="DU8" s="1046"/>
      <c r="DV8" s="1047"/>
      <c r="DW8" s="1048"/>
      <c r="DX8" s="1048"/>
      <c r="DY8" s="1048"/>
      <c r="DZ8" s="1049"/>
      <c r="EA8" s="253"/>
    </row>
    <row r="9" spans="1:131" s="254" customFormat="1" ht="26.25" customHeight="1" x14ac:dyDescent="0.15">
      <c r="A9" s="260">
        <v>3</v>
      </c>
      <c r="B9" s="1079"/>
      <c r="C9" s="1080"/>
      <c r="D9" s="1080"/>
      <c r="E9" s="1080"/>
      <c r="F9" s="1080"/>
      <c r="G9" s="1080"/>
      <c r="H9" s="1080"/>
      <c r="I9" s="1080"/>
      <c r="J9" s="1080"/>
      <c r="K9" s="1080"/>
      <c r="L9" s="1080"/>
      <c r="M9" s="1080"/>
      <c r="N9" s="1080"/>
      <c r="O9" s="1080"/>
      <c r="P9" s="1081"/>
      <c r="Q9" s="1098"/>
      <c r="R9" s="1099"/>
      <c r="S9" s="1099"/>
      <c r="T9" s="1099"/>
      <c r="U9" s="1099"/>
      <c r="V9" s="1099"/>
      <c r="W9" s="1099"/>
      <c r="X9" s="1099"/>
      <c r="Y9" s="1099"/>
      <c r="Z9" s="1099"/>
      <c r="AA9" s="1099"/>
      <c r="AB9" s="1099"/>
      <c r="AC9" s="1099"/>
      <c r="AD9" s="1099"/>
      <c r="AE9" s="1100"/>
      <c r="AF9" s="1085"/>
      <c r="AG9" s="1086"/>
      <c r="AH9" s="1086"/>
      <c r="AI9" s="1086"/>
      <c r="AJ9" s="1087"/>
      <c r="AK9" s="1141"/>
      <c r="AL9" s="1142"/>
      <c r="AM9" s="1142"/>
      <c r="AN9" s="1142"/>
      <c r="AO9" s="1142"/>
      <c r="AP9" s="1142"/>
      <c r="AQ9" s="1142"/>
      <c r="AR9" s="1142"/>
      <c r="AS9" s="1142"/>
      <c r="AT9" s="1142"/>
      <c r="AU9" s="1139"/>
      <c r="AV9" s="1139"/>
      <c r="AW9" s="1139"/>
      <c r="AX9" s="1139"/>
      <c r="AY9" s="1140"/>
      <c r="AZ9" s="251"/>
      <c r="BA9" s="251"/>
      <c r="BB9" s="251"/>
      <c r="BC9" s="251"/>
      <c r="BD9" s="251"/>
      <c r="BE9" s="252"/>
      <c r="BF9" s="252"/>
      <c r="BG9" s="252"/>
      <c r="BH9" s="252"/>
      <c r="BI9" s="252"/>
      <c r="BJ9" s="252"/>
      <c r="BK9" s="252"/>
      <c r="BL9" s="252"/>
      <c r="BM9" s="252"/>
      <c r="BN9" s="252"/>
      <c r="BO9" s="252"/>
      <c r="BP9" s="252"/>
      <c r="BQ9" s="261">
        <v>3</v>
      </c>
      <c r="BR9" s="262"/>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3"/>
    </row>
    <row r="10" spans="1:131" s="254" customFormat="1" ht="26.25" customHeight="1" x14ac:dyDescent="0.15">
      <c r="A10" s="260">
        <v>4</v>
      </c>
      <c r="B10" s="1079"/>
      <c r="C10" s="1080"/>
      <c r="D10" s="1080"/>
      <c r="E10" s="1080"/>
      <c r="F10" s="1080"/>
      <c r="G10" s="1080"/>
      <c r="H10" s="1080"/>
      <c r="I10" s="1080"/>
      <c r="J10" s="1080"/>
      <c r="K10" s="1080"/>
      <c r="L10" s="1080"/>
      <c r="M10" s="1080"/>
      <c r="N10" s="1080"/>
      <c r="O10" s="1080"/>
      <c r="P10" s="1081"/>
      <c r="Q10" s="1098"/>
      <c r="R10" s="1099"/>
      <c r="S10" s="1099"/>
      <c r="T10" s="1099"/>
      <c r="U10" s="1099"/>
      <c r="V10" s="1099"/>
      <c r="W10" s="1099"/>
      <c r="X10" s="1099"/>
      <c r="Y10" s="1099"/>
      <c r="Z10" s="1099"/>
      <c r="AA10" s="1099"/>
      <c r="AB10" s="1099"/>
      <c r="AC10" s="1099"/>
      <c r="AD10" s="1099"/>
      <c r="AE10" s="1100"/>
      <c r="AF10" s="1085"/>
      <c r="AG10" s="1086"/>
      <c r="AH10" s="1086"/>
      <c r="AI10" s="1086"/>
      <c r="AJ10" s="1087"/>
      <c r="AK10" s="1141"/>
      <c r="AL10" s="1142"/>
      <c r="AM10" s="1142"/>
      <c r="AN10" s="1142"/>
      <c r="AO10" s="1142"/>
      <c r="AP10" s="1142"/>
      <c r="AQ10" s="1142"/>
      <c r="AR10" s="1142"/>
      <c r="AS10" s="1142"/>
      <c r="AT10" s="1142"/>
      <c r="AU10" s="1139"/>
      <c r="AV10" s="1139"/>
      <c r="AW10" s="1139"/>
      <c r="AX10" s="1139"/>
      <c r="AY10" s="1140"/>
      <c r="AZ10" s="251"/>
      <c r="BA10" s="251"/>
      <c r="BB10" s="251"/>
      <c r="BC10" s="251"/>
      <c r="BD10" s="251"/>
      <c r="BE10" s="252"/>
      <c r="BF10" s="252"/>
      <c r="BG10" s="252"/>
      <c r="BH10" s="252"/>
      <c r="BI10" s="252"/>
      <c r="BJ10" s="252"/>
      <c r="BK10" s="252"/>
      <c r="BL10" s="252"/>
      <c r="BM10" s="252"/>
      <c r="BN10" s="252"/>
      <c r="BO10" s="252"/>
      <c r="BP10" s="252"/>
      <c r="BQ10" s="261">
        <v>4</v>
      </c>
      <c r="BR10" s="262"/>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3"/>
    </row>
    <row r="11" spans="1:131" s="254" customFormat="1" ht="26.25" customHeight="1" x14ac:dyDescent="0.15">
      <c r="A11" s="260">
        <v>5</v>
      </c>
      <c r="B11" s="1079"/>
      <c r="C11" s="1080"/>
      <c r="D11" s="1080"/>
      <c r="E11" s="1080"/>
      <c r="F11" s="1080"/>
      <c r="G11" s="1080"/>
      <c r="H11" s="1080"/>
      <c r="I11" s="1080"/>
      <c r="J11" s="1080"/>
      <c r="K11" s="1080"/>
      <c r="L11" s="1080"/>
      <c r="M11" s="1080"/>
      <c r="N11" s="1080"/>
      <c r="O11" s="1080"/>
      <c r="P11" s="1081"/>
      <c r="Q11" s="1098"/>
      <c r="R11" s="1099"/>
      <c r="S11" s="1099"/>
      <c r="T11" s="1099"/>
      <c r="U11" s="1099"/>
      <c r="V11" s="1099"/>
      <c r="W11" s="1099"/>
      <c r="X11" s="1099"/>
      <c r="Y11" s="1099"/>
      <c r="Z11" s="1099"/>
      <c r="AA11" s="1099"/>
      <c r="AB11" s="1099"/>
      <c r="AC11" s="1099"/>
      <c r="AD11" s="1099"/>
      <c r="AE11" s="1100"/>
      <c r="AF11" s="1085"/>
      <c r="AG11" s="1086"/>
      <c r="AH11" s="1086"/>
      <c r="AI11" s="1086"/>
      <c r="AJ11" s="1087"/>
      <c r="AK11" s="1141"/>
      <c r="AL11" s="1142"/>
      <c r="AM11" s="1142"/>
      <c r="AN11" s="1142"/>
      <c r="AO11" s="1142"/>
      <c r="AP11" s="1142"/>
      <c r="AQ11" s="1142"/>
      <c r="AR11" s="1142"/>
      <c r="AS11" s="1142"/>
      <c r="AT11" s="1142"/>
      <c r="AU11" s="1139"/>
      <c r="AV11" s="1139"/>
      <c r="AW11" s="1139"/>
      <c r="AX11" s="1139"/>
      <c r="AY11" s="1140"/>
      <c r="AZ11" s="251"/>
      <c r="BA11" s="251"/>
      <c r="BB11" s="251"/>
      <c r="BC11" s="251"/>
      <c r="BD11" s="251"/>
      <c r="BE11" s="252"/>
      <c r="BF11" s="252"/>
      <c r="BG11" s="252"/>
      <c r="BH11" s="252"/>
      <c r="BI11" s="252"/>
      <c r="BJ11" s="252"/>
      <c r="BK11" s="252"/>
      <c r="BL11" s="252"/>
      <c r="BM11" s="252"/>
      <c r="BN11" s="252"/>
      <c r="BO11" s="252"/>
      <c r="BP11" s="252"/>
      <c r="BQ11" s="261">
        <v>5</v>
      </c>
      <c r="BR11" s="262"/>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3"/>
    </row>
    <row r="12" spans="1:131" s="254" customFormat="1" ht="26.25" customHeight="1" x14ac:dyDescent="0.15">
      <c r="A12" s="260">
        <v>6</v>
      </c>
      <c r="B12" s="1079"/>
      <c r="C12" s="1080"/>
      <c r="D12" s="1080"/>
      <c r="E12" s="1080"/>
      <c r="F12" s="1080"/>
      <c r="G12" s="1080"/>
      <c r="H12" s="1080"/>
      <c r="I12" s="1080"/>
      <c r="J12" s="1080"/>
      <c r="K12" s="1080"/>
      <c r="L12" s="1080"/>
      <c r="M12" s="1080"/>
      <c r="N12" s="1080"/>
      <c r="O12" s="1080"/>
      <c r="P12" s="1081"/>
      <c r="Q12" s="1098"/>
      <c r="R12" s="1099"/>
      <c r="S12" s="1099"/>
      <c r="T12" s="1099"/>
      <c r="U12" s="1099"/>
      <c r="V12" s="1099"/>
      <c r="W12" s="1099"/>
      <c r="X12" s="1099"/>
      <c r="Y12" s="1099"/>
      <c r="Z12" s="1099"/>
      <c r="AA12" s="1099"/>
      <c r="AB12" s="1099"/>
      <c r="AC12" s="1099"/>
      <c r="AD12" s="1099"/>
      <c r="AE12" s="1100"/>
      <c r="AF12" s="1085"/>
      <c r="AG12" s="1086"/>
      <c r="AH12" s="1086"/>
      <c r="AI12" s="1086"/>
      <c r="AJ12" s="1087"/>
      <c r="AK12" s="1141"/>
      <c r="AL12" s="1142"/>
      <c r="AM12" s="1142"/>
      <c r="AN12" s="1142"/>
      <c r="AO12" s="1142"/>
      <c r="AP12" s="1142"/>
      <c r="AQ12" s="1142"/>
      <c r="AR12" s="1142"/>
      <c r="AS12" s="1142"/>
      <c r="AT12" s="1142"/>
      <c r="AU12" s="1139"/>
      <c r="AV12" s="1139"/>
      <c r="AW12" s="1139"/>
      <c r="AX12" s="1139"/>
      <c r="AY12" s="1140"/>
      <c r="AZ12" s="251"/>
      <c r="BA12" s="251"/>
      <c r="BB12" s="251"/>
      <c r="BC12" s="251"/>
      <c r="BD12" s="251"/>
      <c r="BE12" s="252"/>
      <c r="BF12" s="252"/>
      <c r="BG12" s="252"/>
      <c r="BH12" s="252"/>
      <c r="BI12" s="252"/>
      <c r="BJ12" s="252"/>
      <c r="BK12" s="252"/>
      <c r="BL12" s="252"/>
      <c r="BM12" s="252"/>
      <c r="BN12" s="252"/>
      <c r="BO12" s="252"/>
      <c r="BP12" s="252"/>
      <c r="BQ12" s="261">
        <v>6</v>
      </c>
      <c r="BR12" s="262"/>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3"/>
    </row>
    <row r="13" spans="1:131" s="254" customFormat="1" ht="26.25" customHeight="1" x14ac:dyDescent="0.15">
      <c r="A13" s="260">
        <v>7</v>
      </c>
      <c r="B13" s="1079"/>
      <c r="C13" s="1080"/>
      <c r="D13" s="1080"/>
      <c r="E13" s="1080"/>
      <c r="F13" s="1080"/>
      <c r="G13" s="1080"/>
      <c r="H13" s="1080"/>
      <c r="I13" s="1080"/>
      <c r="J13" s="1080"/>
      <c r="K13" s="1080"/>
      <c r="L13" s="1080"/>
      <c r="M13" s="1080"/>
      <c r="N13" s="1080"/>
      <c r="O13" s="1080"/>
      <c r="P13" s="1081"/>
      <c r="Q13" s="1098"/>
      <c r="R13" s="1099"/>
      <c r="S13" s="1099"/>
      <c r="T13" s="1099"/>
      <c r="U13" s="1099"/>
      <c r="V13" s="1099"/>
      <c r="W13" s="1099"/>
      <c r="X13" s="1099"/>
      <c r="Y13" s="1099"/>
      <c r="Z13" s="1099"/>
      <c r="AA13" s="1099"/>
      <c r="AB13" s="1099"/>
      <c r="AC13" s="1099"/>
      <c r="AD13" s="1099"/>
      <c r="AE13" s="1100"/>
      <c r="AF13" s="1085"/>
      <c r="AG13" s="1086"/>
      <c r="AH13" s="1086"/>
      <c r="AI13" s="1086"/>
      <c r="AJ13" s="1087"/>
      <c r="AK13" s="1141"/>
      <c r="AL13" s="1142"/>
      <c r="AM13" s="1142"/>
      <c r="AN13" s="1142"/>
      <c r="AO13" s="1142"/>
      <c r="AP13" s="1142"/>
      <c r="AQ13" s="1142"/>
      <c r="AR13" s="1142"/>
      <c r="AS13" s="1142"/>
      <c r="AT13" s="1142"/>
      <c r="AU13" s="1139"/>
      <c r="AV13" s="1139"/>
      <c r="AW13" s="1139"/>
      <c r="AX13" s="1139"/>
      <c r="AY13" s="1140"/>
      <c r="AZ13" s="251"/>
      <c r="BA13" s="251"/>
      <c r="BB13" s="251"/>
      <c r="BC13" s="251"/>
      <c r="BD13" s="251"/>
      <c r="BE13" s="252"/>
      <c r="BF13" s="252"/>
      <c r="BG13" s="252"/>
      <c r="BH13" s="252"/>
      <c r="BI13" s="252"/>
      <c r="BJ13" s="252"/>
      <c r="BK13" s="252"/>
      <c r="BL13" s="252"/>
      <c r="BM13" s="252"/>
      <c r="BN13" s="252"/>
      <c r="BO13" s="252"/>
      <c r="BP13" s="252"/>
      <c r="BQ13" s="261">
        <v>7</v>
      </c>
      <c r="BR13" s="262"/>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3"/>
    </row>
    <row r="14" spans="1:131" s="254" customFormat="1" ht="26.25" customHeight="1" x14ac:dyDescent="0.15">
      <c r="A14" s="260">
        <v>8</v>
      </c>
      <c r="B14" s="1079"/>
      <c r="C14" s="1080"/>
      <c r="D14" s="1080"/>
      <c r="E14" s="1080"/>
      <c r="F14" s="1080"/>
      <c r="G14" s="1080"/>
      <c r="H14" s="1080"/>
      <c r="I14" s="1080"/>
      <c r="J14" s="1080"/>
      <c r="K14" s="1080"/>
      <c r="L14" s="1080"/>
      <c r="M14" s="1080"/>
      <c r="N14" s="1080"/>
      <c r="O14" s="1080"/>
      <c r="P14" s="1081"/>
      <c r="Q14" s="1098"/>
      <c r="R14" s="1099"/>
      <c r="S14" s="1099"/>
      <c r="T14" s="1099"/>
      <c r="U14" s="1099"/>
      <c r="V14" s="1099"/>
      <c r="W14" s="1099"/>
      <c r="X14" s="1099"/>
      <c r="Y14" s="1099"/>
      <c r="Z14" s="1099"/>
      <c r="AA14" s="1099"/>
      <c r="AB14" s="1099"/>
      <c r="AC14" s="1099"/>
      <c r="AD14" s="1099"/>
      <c r="AE14" s="1100"/>
      <c r="AF14" s="1085"/>
      <c r="AG14" s="1086"/>
      <c r="AH14" s="1086"/>
      <c r="AI14" s="1086"/>
      <c r="AJ14" s="1087"/>
      <c r="AK14" s="1141"/>
      <c r="AL14" s="1142"/>
      <c r="AM14" s="1142"/>
      <c r="AN14" s="1142"/>
      <c r="AO14" s="1142"/>
      <c r="AP14" s="1142"/>
      <c r="AQ14" s="1142"/>
      <c r="AR14" s="1142"/>
      <c r="AS14" s="1142"/>
      <c r="AT14" s="1142"/>
      <c r="AU14" s="1139"/>
      <c r="AV14" s="1139"/>
      <c r="AW14" s="1139"/>
      <c r="AX14" s="1139"/>
      <c r="AY14" s="1140"/>
      <c r="AZ14" s="251"/>
      <c r="BA14" s="251"/>
      <c r="BB14" s="251"/>
      <c r="BC14" s="251"/>
      <c r="BD14" s="251"/>
      <c r="BE14" s="252"/>
      <c r="BF14" s="252"/>
      <c r="BG14" s="252"/>
      <c r="BH14" s="252"/>
      <c r="BI14" s="252"/>
      <c r="BJ14" s="252"/>
      <c r="BK14" s="252"/>
      <c r="BL14" s="252"/>
      <c r="BM14" s="252"/>
      <c r="BN14" s="252"/>
      <c r="BO14" s="252"/>
      <c r="BP14" s="252"/>
      <c r="BQ14" s="261">
        <v>8</v>
      </c>
      <c r="BR14" s="262"/>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3"/>
    </row>
    <row r="15" spans="1:131" s="254" customFormat="1" ht="26.25" customHeight="1" x14ac:dyDescent="0.15">
      <c r="A15" s="260">
        <v>9</v>
      </c>
      <c r="B15" s="1079"/>
      <c r="C15" s="1080"/>
      <c r="D15" s="1080"/>
      <c r="E15" s="1080"/>
      <c r="F15" s="1080"/>
      <c r="G15" s="1080"/>
      <c r="H15" s="1080"/>
      <c r="I15" s="1080"/>
      <c r="J15" s="1080"/>
      <c r="K15" s="1080"/>
      <c r="L15" s="1080"/>
      <c r="M15" s="1080"/>
      <c r="N15" s="1080"/>
      <c r="O15" s="1080"/>
      <c r="P15" s="1081"/>
      <c r="Q15" s="1098"/>
      <c r="R15" s="1099"/>
      <c r="S15" s="1099"/>
      <c r="T15" s="1099"/>
      <c r="U15" s="1099"/>
      <c r="V15" s="1099"/>
      <c r="W15" s="1099"/>
      <c r="X15" s="1099"/>
      <c r="Y15" s="1099"/>
      <c r="Z15" s="1099"/>
      <c r="AA15" s="1099"/>
      <c r="AB15" s="1099"/>
      <c r="AC15" s="1099"/>
      <c r="AD15" s="1099"/>
      <c r="AE15" s="1100"/>
      <c r="AF15" s="1085"/>
      <c r="AG15" s="1086"/>
      <c r="AH15" s="1086"/>
      <c r="AI15" s="1086"/>
      <c r="AJ15" s="1087"/>
      <c r="AK15" s="1141"/>
      <c r="AL15" s="1142"/>
      <c r="AM15" s="1142"/>
      <c r="AN15" s="1142"/>
      <c r="AO15" s="1142"/>
      <c r="AP15" s="1142"/>
      <c r="AQ15" s="1142"/>
      <c r="AR15" s="1142"/>
      <c r="AS15" s="1142"/>
      <c r="AT15" s="1142"/>
      <c r="AU15" s="1139"/>
      <c r="AV15" s="1139"/>
      <c r="AW15" s="1139"/>
      <c r="AX15" s="1139"/>
      <c r="AY15" s="1140"/>
      <c r="AZ15" s="251"/>
      <c r="BA15" s="251"/>
      <c r="BB15" s="251"/>
      <c r="BC15" s="251"/>
      <c r="BD15" s="251"/>
      <c r="BE15" s="252"/>
      <c r="BF15" s="252"/>
      <c r="BG15" s="252"/>
      <c r="BH15" s="252"/>
      <c r="BI15" s="252"/>
      <c r="BJ15" s="252"/>
      <c r="BK15" s="252"/>
      <c r="BL15" s="252"/>
      <c r="BM15" s="252"/>
      <c r="BN15" s="252"/>
      <c r="BO15" s="252"/>
      <c r="BP15" s="252"/>
      <c r="BQ15" s="261">
        <v>9</v>
      </c>
      <c r="BR15" s="262"/>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3"/>
    </row>
    <row r="16" spans="1:131" s="254" customFormat="1" ht="26.25" customHeight="1" x14ac:dyDescent="0.15">
      <c r="A16" s="260">
        <v>10</v>
      </c>
      <c r="B16" s="1079"/>
      <c r="C16" s="1080"/>
      <c r="D16" s="1080"/>
      <c r="E16" s="1080"/>
      <c r="F16" s="1080"/>
      <c r="G16" s="1080"/>
      <c r="H16" s="1080"/>
      <c r="I16" s="1080"/>
      <c r="J16" s="1080"/>
      <c r="K16" s="1080"/>
      <c r="L16" s="1080"/>
      <c r="M16" s="1080"/>
      <c r="N16" s="1080"/>
      <c r="O16" s="1080"/>
      <c r="P16" s="1081"/>
      <c r="Q16" s="1098"/>
      <c r="R16" s="1099"/>
      <c r="S16" s="1099"/>
      <c r="T16" s="1099"/>
      <c r="U16" s="1099"/>
      <c r="V16" s="1099"/>
      <c r="W16" s="1099"/>
      <c r="X16" s="1099"/>
      <c r="Y16" s="1099"/>
      <c r="Z16" s="1099"/>
      <c r="AA16" s="1099"/>
      <c r="AB16" s="1099"/>
      <c r="AC16" s="1099"/>
      <c r="AD16" s="1099"/>
      <c r="AE16" s="1100"/>
      <c r="AF16" s="1085"/>
      <c r="AG16" s="1086"/>
      <c r="AH16" s="1086"/>
      <c r="AI16" s="1086"/>
      <c r="AJ16" s="1087"/>
      <c r="AK16" s="1141"/>
      <c r="AL16" s="1142"/>
      <c r="AM16" s="1142"/>
      <c r="AN16" s="1142"/>
      <c r="AO16" s="1142"/>
      <c r="AP16" s="1142"/>
      <c r="AQ16" s="1142"/>
      <c r="AR16" s="1142"/>
      <c r="AS16" s="1142"/>
      <c r="AT16" s="1142"/>
      <c r="AU16" s="1139"/>
      <c r="AV16" s="1139"/>
      <c r="AW16" s="1139"/>
      <c r="AX16" s="1139"/>
      <c r="AY16" s="1140"/>
      <c r="AZ16" s="251"/>
      <c r="BA16" s="251"/>
      <c r="BB16" s="251"/>
      <c r="BC16" s="251"/>
      <c r="BD16" s="251"/>
      <c r="BE16" s="252"/>
      <c r="BF16" s="252"/>
      <c r="BG16" s="252"/>
      <c r="BH16" s="252"/>
      <c r="BI16" s="252"/>
      <c r="BJ16" s="252"/>
      <c r="BK16" s="252"/>
      <c r="BL16" s="252"/>
      <c r="BM16" s="252"/>
      <c r="BN16" s="252"/>
      <c r="BO16" s="252"/>
      <c r="BP16" s="252"/>
      <c r="BQ16" s="261">
        <v>10</v>
      </c>
      <c r="BR16" s="262"/>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3"/>
    </row>
    <row r="17" spans="1:131" s="254" customFormat="1" ht="26.25" customHeight="1" x14ac:dyDescent="0.15">
      <c r="A17" s="260">
        <v>11</v>
      </c>
      <c r="B17" s="1079"/>
      <c r="C17" s="1080"/>
      <c r="D17" s="1080"/>
      <c r="E17" s="1080"/>
      <c r="F17" s="1080"/>
      <c r="G17" s="1080"/>
      <c r="H17" s="1080"/>
      <c r="I17" s="1080"/>
      <c r="J17" s="1080"/>
      <c r="K17" s="1080"/>
      <c r="L17" s="1080"/>
      <c r="M17" s="1080"/>
      <c r="N17" s="1080"/>
      <c r="O17" s="1080"/>
      <c r="P17" s="1081"/>
      <c r="Q17" s="1098"/>
      <c r="R17" s="1099"/>
      <c r="S17" s="1099"/>
      <c r="T17" s="1099"/>
      <c r="U17" s="1099"/>
      <c r="V17" s="1099"/>
      <c r="W17" s="1099"/>
      <c r="X17" s="1099"/>
      <c r="Y17" s="1099"/>
      <c r="Z17" s="1099"/>
      <c r="AA17" s="1099"/>
      <c r="AB17" s="1099"/>
      <c r="AC17" s="1099"/>
      <c r="AD17" s="1099"/>
      <c r="AE17" s="1100"/>
      <c r="AF17" s="1085"/>
      <c r="AG17" s="1086"/>
      <c r="AH17" s="1086"/>
      <c r="AI17" s="1086"/>
      <c r="AJ17" s="1087"/>
      <c r="AK17" s="1141"/>
      <c r="AL17" s="1142"/>
      <c r="AM17" s="1142"/>
      <c r="AN17" s="1142"/>
      <c r="AO17" s="1142"/>
      <c r="AP17" s="1142"/>
      <c r="AQ17" s="1142"/>
      <c r="AR17" s="1142"/>
      <c r="AS17" s="1142"/>
      <c r="AT17" s="1142"/>
      <c r="AU17" s="1139"/>
      <c r="AV17" s="1139"/>
      <c r="AW17" s="1139"/>
      <c r="AX17" s="1139"/>
      <c r="AY17" s="1140"/>
      <c r="AZ17" s="251"/>
      <c r="BA17" s="251"/>
      <c r="BB17" s="251"/>
      <c r="BC17" s="251"/>
      <c r="BD17" s="251"/>
      <c r="BE17" s="252"/>
      <c r="BF17" s="252"/>
      <c r="BG17" s="252"/>
      <c r="BH17" s="252"/>
      <c r="BI17" s="252"/>
      <c r="BJ17" s="252"/>
      <c r="BK17" s="252"/>
      <c r="BL17" s="252"/>
      <c r="BM17" s="252"/>
      <c r="BN17" s="252"/>
      <c r="BO17" s="252"/>
      <c r="BP17" s="252"/>
      <c r="BQ17" s="261">
        <v>11</v>
      </c>
      <c r="BR17" s="262"/>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3"/>
    </row>
    <row r="18" spans="1:131" s="254" customFormat="1" ht="26.25" customHeight="1" x14ac:dyDescent="0.15">
      <c r="A18" s="260">
        <v>12</v>
      </c>
      <c r="B18" s="1079"/>
      <c r="C18" s="1080"/>
      <c r="D18" s="1080"/>
      <c r="E18" s="1080"/>
      <c r="F18" s="1080"/>
      <c r="G18" s="1080"/>
      <c r="H18" s="1080"/>
      <c r="I18" s="1080"/>
      <c r="J18" s="1080"/>
      <c r="K18" s="1080"/>
      <c r="L18" s="1080"/>
      <c r="M18" s="1080"/>
      <c r="N18" s="1080"/>
      <c r="O18" s="1080"/>
      <c r="P18" s="1081"/>
      <c r="Q18" s="1098"/>
      <c r="R18" s="1099"/>
      <c r="S18" s="1099"/>
      <c r="T18" s="1099"/>
      <c r="U18" s="1099"/>
      <c r="V18" s="1099"/>
      <c r="W18" s="1099"/>
      <c r="X18" s="1099"/>
      <c r="Y18" s="1099"/>
      <c r="Z18" s="1099"/>
      <c r="AA18" s="1099"/>
      <c r="AB18" s="1099"/>
      <c r="AC18" s="1099"/>
      <c r="AD18" s="1099"/>
      <c r="AE18" s="1100"/>
      <c r="AF18" s="1085"/>
      <c r="AG18" s="1086"/>
      <c r="AH18" s="1086"/>
      <c r="AI18" s="1086"/>
      <c r="AJ18" s="1087"/>
      <c r="AK18" s="1141"/>
      <c r="AL18" s="1142"/>
      <c r="AM18" s="1142"/>
      <c r="AN18" s="1142"/>
      <c r="AO18" s="1142"/>
      <c r="AP18" s="1142"/>
      <c r="AQ18" s="1142"/>
      <c r="AR18" s="1142"/>
      <c r="AS18" s="1142"/>
      <c r="AT18" s="1142"/>
      <c r="AU18" s="1139"/>
      <c r="AV18" s="1139"/>
      <c r="AW18" s="1139"/>
      <c r="AX18" s="1139"/>
      <c r="AY18" s="1140"/>
      <c r="AZ18" s="251"/>
      <c r="BA18" s="251"/>
      <c r="BB18" s="251"/>
      <c r="BC18" s="251"/>
      <c r="BD18" s="251"/>
      <c r="BE18" s="252"/>
      <c r="BF18" s="252"/>
      <c r="BG18" s="252"/>
      <c r="BH18" s="252"/>
      <c r="BI18" s="252"/>
      <c r="BJ18" s="252"/>
      <c r="BK18" s="252"/>
      <c r="BL18" s="252"/>
      <c r="BM18" s="252"/>
      <c r="BN18" s="252"/>
      <c r="BO18" s="252"/>
      <c r="BP18" s="252"/>
      <c r="BQ18" s="261">
        <v>12</v>
      </c>
      <c r="BR18" s="262"/>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3"/>
    </row>
    <row r="19" spans="1:131" s="254" customFormat="1" ht="26.25" customHeight="1" x14ac:dyDescent="0.15">
      <c r="A19" s="260">
        <v>13</v>
      </c>
      <c r="B19" s="1079"/>
      <c r="C19" s="1080"/>
      <c r="D19" s="1080"/>
      <c r="E19" s="1080"/>
      <c r="F19" s="1080"/>
      <c r="G19" s="1080"/>
      <c r="H19" s="1080"/>
      <c r="I19" s="1080"/>
      <c r="J19" s="1080"/>
      <c r="K19" s="1080"/>
      <c r="L19" s="1080"/>
      <c r="M19" s="1080"/>
      <c r="N19" s="1080"/>
      <c r="O19" s="1080"/>
      <c r="P19" s="1081"/>
      <c r="Q19" s="1098"/>
      <c r="R19" s="1099"/>
      <c r="S19" s="1099"/>
      <c r="T19" s="1099"/>
      <c r="U19" s="1099"/>
      <c r="V19" s="1099"/>
      <c r="W19" s="1099"/>
      <c r="X19" s="1099"/>
      <c r="Y19" s="1099"/>
      <c r="Z19" s="1099"/>
      <c r="AA19" s="1099"/>
      <c r="AB19" s="1099"/>
      <c r="AC19" s="1099"/>
      <c r="AD19" s="1099"/>
      <c r="AE19" s="1100"/>
      <c r="AF19" s="1085"/>
      <c r="AG19" s="1086"/>
      <c r="AH19" s="1086"/>
      <c r="AI19" s="1086"/>
      <c r="AJ19" s="1087"/>
      <c r="AK19" s="1141"/>
      <c r="AL19" s="1142"/>
      <c r="AM19" s="1142"/>
      <c r="AN19" s="1142"/>
      <c r="AO19" s="1142"/>
      <c r="AP19" s="1142"/>
      <c r="AQ19" s="1142"/>
      <c r="AR19" s="1142"/>
      <c r="AS19" s="1142"/>
      <c r="AT19" s="1142"/>
      <c r="AU19" s="1139"/>
      <c r="AV19" s="1139"/>
      <c r="AW19" s="1139"/>
      <c r="AX19" s="1139"/>
      <c r="AY19" s="1140"/>
      <c r="AZ19" s="251"/>
      <c r="BA19" s="251"/>
      <c r="BB19" s="251"/>
      <c r="BC19" s="251"/>
      <c r="BD19" s="251"/>
      <c r="BE19" s="252"/>
      <c r="BF19" s="252"/>
      <c r="BG19" s="252"/>
      <c r="BH19" s="252"/>
      <c r="BI19" s="252"/>
      <c r="BJ19" s="252"/>
      <c r="BK19" s="252"/>
      <c r="BL19" s="252"/>
      <c r="BM19" s="252"/>
      <c r="BN19" s="252"/>
      <c r="BO19" s="252"/>
      <c r="BP19" s="252"/>
      <c r="BQ19" s="261">
        <v>13</v>
      </c>
      <c r="BR19" s="262"/>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3"/>
    </row>
    <row r="20" spans="1:131" s="254" customFormat="1" ht="26.25" customHeight="1" x14ac:dyDescent="0.15">
      <c r="A20" s="260">
        <v>14</v>
      </c>
      <c r="B20" s="1079"/>
      <c r="C20" s="1080"/>
      <c r="D20" s="1080"/>
      <c r="E20" s="1080"/>
      <c r="F20" s="1080"/>
      <c r="G20" s="1080"/>
      <c r="H20" s="1080"/>
      <c r="I20" s="1080"/>
      <c r="J20" s="1080"/>
      <c r="K20" s="1080"/>
      <c r="L20" s="1080"/>
      <c r="M20" s="1080"/>
      <c r="N20" s="1080"/>
      <c r="O20" s="1080"/>
      <c r="P20" s="1081"/>
      <c r="Q20" s="1098"/>
      <c r="R20" s="1099"/>
      <c r="S20" s="1099"/>
      <c r="T20" s="1099"/>
      <c r="U20" s="1099"/>
      <c r="V20" s="1099"/>
      <c r="W20" s="1099"/>
      <c r="X20" s="1099"/>
      <c r="Y20" s="1099"/>
      <c r="Z20" s="1099"/>
      <c r="AA20" s="1099"/>
      <c r="AB20" s="1099"/>
      <c r="AC20" s="1099"/>
      <c r="AD20" s="1099"/>
      <c r="AE20" s="1100"/>
      <c r="AF20" s="1085"/>
      <c r="AG20" s="1086"/>
      <c r="AH20" s="1086"/>
      <c r="AI20" s="1086"/>
      <c r="AJ20" s="1087"/>
      <c r="AK20" s="1141"/>
      <c r="AL20" s="1142"/>
      <c r="AM20" s="1142"/>
      <c r="AN20" s="1142"/>
      <c r="AO20" s="1142"/>
      <c r="AP20" s="1142"/>
      <c r="AQ20" s="1142"/>
      <c r="AR20" s="1142"/>
      <c r="AS20" s="1142"/>
      <c r="AT20" s="1142"/>
      <c r="AU20" s="1139"/>
      <c r="AV20" s="1139"/>
      <c r="AW20" s="1139"/>
      <c r="AX20" s="1139"/>
      <c r="AY20" s="1140"/>
      <c r="AZ20" s="251"/>
      <c r="BA20" s="251"/>
      <c r="BB20" s="251"/>
      <c r="BC20" s="251"/>
      <c r="BD20" s="251"/>
      <c r="BE20" s="252"/>
      <c r="BF20" s="252"/>
      <c r="BG20" s="252"/>
      <c r="BH20" s="252"/>
      <c r="BI20" s="252"/>
      <c r="BJ20" s="252"/>
      <c r="BK20" s="252"/>
      <c r="BL20" s="252"/>
      <c r="BM20" s="252"/>
      <c r="BN20" s="252"/>
      <c r="BO20" s="252"/>
      <c r="BP20" s="252"/>
      <c r="BQ20" s="261">
        <v>14</v>
      </c>
      <c r="BR20" s="262"/>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3"/>
    </row>
    <row r="21" spans="1:131" s="254" customFormat="1" ht="26.25" customHeight="1" thickBot="1" x14ac:dyDescent="0.2">
      <c r="A21" s="260">
        <v>15</v>
      </c>
      <c r="B21" s="1079"/>
      <c r="C21" s="1080"/>
      <c r="D21" s="1080"/>
      <c r="E21" s="1080"/>
      <c r="F21" s="1080"/>
      <c r="G21" s="1080"/>
      <c r="H21" s="1080"/>
      <c r="I21" s="1080"/>
      <c r="J21" s="1080"/>
      <c r="K21" s="1080"/>
      <c r="L21" s="1080"/>
      <c r="M21" s="1080"/>
      <c r="N21" s="1080"/>
      <c r="O21" s="1080"/>
      <c r="P21" s="1081"/>
      <c r="Q21" s="1098"/>
      <c r="R21" s="1099"/>
      <c r="S21" s="1099"/>
      <c r="T21" s="1099"/>
      <c r="U21" s="1099"/>
      <c r="V21" s="1099"/>
      <c r="W21" s="1099"/>
      <c r="X21" s="1099"/>
      <c r="Y21" s="1099"/>
      <c r="Z21" s="1099"/>
      <c r="AA21" s="1099"/>
      <c r="AB21" s="1099"/>
      <c r="AC21" s="1099"/>
      <c r="AD21" s="1099"/>
      <c r="AE21" s="1100"/>
      <c r="AF21" s="1085"/>
      <c r="AG21" s="1086"/>
      <c r="AH21" s="1086"/>
      <c r="AI21" s="1086"/>
      <c r="AJ21" s="1087"/>
      <c r="AK21" s="1141"/>
      <c r="AL21" s="1142"/>
      <c r="AM21" s="1142"/>
      <c r="AN21" s="1142"/>
      <c r="AO21" s="1142"/>
      <c r="AP21" s="1142"/>
      <c r="AQ21" s="1142"/>
      <c r="AR21" s="1142"/>
      <c r="AS21" s="1142"/>
      <c r="AT21" s="1142"/>
      <c r="AU21" s="1139"/>
      <c r="AV21" s="1139"/>
      <c r="AW21" s="1139"/>
      <c r="AX21" s="1139"/>
      <c r="AY21" s="1140"/>
      <c r="AZ21" s="251"/>
      <c r="BA21" s="251"/>
      <c r="BB21" s="251"/>
      <c r="BC21" s="251"/>
      <c r="BD21" s="251"/>
      <c r="BE21" s="252"/>
      <c r="BF21" s="252"/>
      <c r="BG21" s="252"/>
      <c r="BH21" s="252"/>
      <c r="BI21" s="252"/>
      <c r="BJ21" s="252"/>
      <c r="BK21" s="252"/>
      <c r="BL21" s="252"/>
      <c r="BM21" s="252"/>
      <c r="BN21" s="252"/>
      <c r="BO21" s="252"/>
      <c r="BP21" s="252"/>
      <c r="BQ21" s="261">
        <v>15</v>
      </c>
      <c r="BR21" s="262"/>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3"/>
    </row>
    <row r="22" spans="1:131" s="254" customFormat="1" ht="26.25" customHeight="1" x14ac:dyDescent="0.15">
      <c r="A22" s="260">
        <v>16</v>
      </c>
      <c r="B22" s="1079"/>
      <c r="C22" s="1080"/>
      <c r="D22" s="1080"/>
      <c r="E22" s="1080"/>
      <c r="F22" s="1080"/>
      <c r="G22" s="1080"/>
      <c r="H22" s="1080"/>
      <c r="I22" s="1080"/>
      <c r="J22" s="1080"/>
      <c r="K22" s="1080"/>
      <c r="L22" s="1080"/>
      <c r="M22" s="1080"/>
      <c r="N22" s="1080"/>
      <c r="O22" s="1080"/>
      <c r="P22" s="1081"/>
      <c r="Q22" s="1136"/>
      <c r="R22" s="1137"/>
      <c r="S22" s="1137"/>
      <c r="T22" s="1137"/>
      <c r="U22" s="1137"/>
      <c r="V22" s="1137"/>
      <c r="W22" s="1137"/>
      <c r="X22" s="1137"/>
      <c r="Y22" s="1137"/>
      <c r="Z22" s="1137"/>
      <c r="AA22" s="1137"/>
      <c r="AB22" s="1137"/>
      <c r="AC22" s="1137"/>
      <c r="AD22" s="1137"/>
      <c r="AE22" s="1138"/>
      <c r="AF22" s="1085"/>
      <c r="AG22" s="1086"/>
      <c r="AH22" s="1086"/>
      <c r="AI22" s="1086"/>
      <c r="AJ22" s="1087"/>
      <c r="AK22" s="1132"/>
      <c r="AL22" s="1133"/>
      <c r="AM22" s="1133"/>
      <c r="AN22" s="1133"/>
      <c r="AO22" s="1133"/>
      <c r="AP22" s="1133"/>
      <c r="AQ22" s="1133"/>
      <c r="AR22" s="1133"/>
      <c r="AS22" s="1133"/>
      <c r="AT22" s="1133"/>
      <c r="AU22" s="1134"/>
      <c r="AV22" s="1134"/>
      <c r="AW22" s="1134"/>
      <c r="AX22" s="1134"/>
      <c r="AY22" s="1135"/>
      <c r="AZ22" s="1077" t="s">
        <v>394</v>
      </c>
      <c r="BA22" s="1077"/>
      <c r="BB22" s="1077"/>
      <c r="BC22" s="1077"/>
      <c r="BD22" s="1078"/>
      <c r="BE22" s="252"/>
      <c r="BF22" s="252"/>
      <c r="BG22" s="252"/>
      <c r="BH22" s="252"/>
      <c r="BI22" s="252"/>
      <c r="BJ22" s="252"/>
      <c r="BK22" s="252"/>
      <c r="BL22" s="252"/>
      <c r="BM22" s="252"/>
      <c r="BN22" s="252"/>
      <c r="BO22" s="252"/>
      <c r="BP22" s="252"/>
      <c r="BQ22" s="261">
        <v>16</v>
      </c>
      <c r="BR22" s="262"/>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3"/>
    </row>
    <row r="23" spans="1:131" s="254" customFormat="1" ht="26.25" customHeight="1" thickBot="1" x14ac:dyDescent="0.2">
      <c r="A23" s="263" t="s">
        <v>395</v>
      </c>
      <c r="B23" s="1002" t="s">
        <v>396</v>
      </c>
      <c r="C23" s="1003"/>
      <c r="D23" s="1003"/>
      <c r="E23" s="1003"/>
      <c r="F23" s="1003"/>
      <c r="G23" s="1003"/>
      <c r="H23" s="1003"/>
      <c r="I23" s="1003"/>
      <c r="J23" s="1003"/>
      <c r="K23" s="1003"/>
      <c r="L23" s="1003"/>
      <c r="M23" s="1003"/>
      <c r="N23" s="1003"/>
      <c r="O23" s="1003"/>
      <c r="P23" s="1004"/>
      <c r="Q23" s="1123">
        <v>12965</v>
      </c>
      <c r="R23" s="1124"/>
      <c r="S23" s="1124"/>
      <c r="T23" s="1124"/>
      <c r="U23" s="1124"/>
      <c r="V23" s="1124">
        <v>12428</v>
      </c>
      <c r="W23" s="1124"/>
      <c r="X23" s="1124"/>
      <c r="Y23" s="1124"/>
      <c r="Z23" s="1124"/>
      <c r="AA23" s="1124">
        <v>537</v>
      </c>
      <c r="AB23" s="1124"/>
      <c r="AC23" s="1124"/>
      <c r="AD23" s="1124"/>
      <c r="AE23" s="1125"/>
      <c r="AF23" s="1126">
        <v>282</v>
      </c>
      <c r="AG23" s="1124"/>
      <c r="AH23" s="1124"/>
      <c r="AI23" s="1124"/>
      <c r="AJ23" s="1127"/>
      <c r="AK23" s="1128"/>
      <c r="AL23" s="1129"/>
      <c r="AM23" s="1129"/>
      <c r="AN23" s="1129"/>
      <c r="AO23" s="1129"/>
      <c r="AP23" s="1124">
        <v>10175</v>
      </c>
      <c r="AQ23" s="1124"/>
      <c r="AR23" s="1124"/>
      <c r="AS23" s="1124"/>
      <c r="AT23" s="1124"/>
      <c r="AU23" s="1130"/>
      <c r="AV23" s="1130"/>
      <c r="AW23" s="1130"/>
      <c r="AX23" s="1130"/>
      <c r="AY23" s="1131"/>
      <c r="AZ23" s="1120" t="s">
        <v>397</v>
      </c>
      <c r="BA23" s="1121"/>
      <c r="BB23" s="1121"/>
      <c r="BC23" s="1121"/>
      <c r="BD23" s="1122"/>
      <c r="BE23" s="252"/>
      <c r="BF23" s="252"/>
      <c r="BG23" s="252"/>
      <c r="BH23" s="252"/>
      <c r="BI23" s="252"/>
      <c r="BJ23" s="252"/>
      <c r="BK23" s="252"/>
      <c r="BL23" s="252"/>
      <c r="BM23" s="252"/>
      <c r="BN23" s="252"/>
      <c r="BO23" s="252"/>
      <c r="BP23" s="252"/>
      <c r="BQ23" s="261">
        <v>17</v>
      </c>
      <c r="BR23" s="262"/>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3"/>
    </row>
    <row r="24" spans="1:131" s="254"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1"/>
      <c r="BA24" s="251"/>
      <c r="BB24" s="251"/>
      <c r="BC24" s="251"/>
      <c r="BD24" s="251"/>
      <c r="BE24" s="252"/>
      <c r="BF24" s="252"/>
      <c r="BG24" s="252"/>
      <c r="BH24" s="252"/>
      <c r="BI24" s="252"/>
      <c r="BJ24" s="252"/>
      <c r="BK24" s="252"/>
      <c r="BL24" s="252"/>
      <c r="BM24" s="252"/>
      <c r="BN24" s="252"/>
      <c r="BO24" s="252"/>
      <c r="BP24" s="252"/>
      <c r="BQ24" s="261">
        <v>18</v>
      </c>
      <c r="BR24" s="262"/>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3"/>
    </row>
    <row r="25" spans="1:131" s="246"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1"/>
      <c r="BK25" s="251"/>
      <c r="BL25" s="251"/>
      <c r="BM25" s="251"/>
      <c r="BN25" s="251"/>
      <c r="BO25" s="264"/>
      <c r="BP25" s="264"/>
      <c r="BQ25" s="261">
        <v>19</v>
      </c>
      <c r="BR25" s="262"/>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5"/>
    </row>
    <row r="26" spans="1:131" s="246"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382</v>
      </c>
      <c r="BF26" s="1057"/>
      <c r="BG26" s="1057"/>
      <c r="BH26" s="1057"/>
      <c r="BI26" s="1072"/>
      <c r="BJ26" s="251"/>
      <c r="BK26" s="251"/>
      <c r="BL26" s="251"/>
      <c r="BM26" s="251"/>
      <c r="BN26" s="251"/>
      <c r="BO26" s="264"/>
      <c r="BP26" s="264"/>
      <c r="BQ26" s="261">
        <v>20</v>
      </c>
      <c r="BR26" s="262"/>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5"/>
    </row>
    <row r="27" spans="1:131" s="246"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1"/>
      <c r="BK27" s="251"/>
      <c r="BL27" s="251"/>
      <c r="BM27" s="251"/>
      <c r="BN27" s="251"/>
      <c r="BO27" s="264"/>
      <c r="BP27" s="264"/>
      <c r="BQ27" s="261">
        <v>21</v>
      </c>
      <c r="BR27" s="262"/>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5"/>
    </row>
    <row r="28" spans="1:131" s="246" customFormat="1" ht="26.25" customHeight="1" thickTop="1" x14ac:dyDescent="0.15">
      <c r="A28" s="265">
        <v>1</v>
      </c>
      <c r="B28" s="1105" t="s">
        <v>408</v>
      </c>
      <c r="C28" s="1106"/>
      <c r="D28" s="1106"/>
      <c r="E28" s="1106"/>
      <c r="F28" s="1106"/>
      <c r="G28" s="1106"/>
      <c r="H28" s="1106"/>
      <c r="I28" s="1106"/>
      <c r="J28" s="1106"/>
      <c r="K28" s="1106"/>
      <c r="L28" s="1106"/>
      <c r="M28" s="1106"/>
      <c r="N28" s="1106"/>
      <c r="O28" s="1106"/>
      <c r="P28" s="1107"/>
      <c r="Q28" s="1108">
        <v>2494</v>
      </c>
      <c r="R28" s="1109"/>
      <c r="S28" s="1109"/>
      <c r="T28" s="1109"/>
      <c r="U28" s="1109"/>
      <c r="V28" s="1109">
        <v>2411</v>
      </c>
      <c r="W28" s="1109"/>
      <c r="X28" s="1109"/>
      <c r="Y28" s="1109"/>
      <c r="Z28" s="1109"/>
      <c r="AA28" s="1109">
        <v>83</v>
      </c>
      <c r="AB28" s="1109"/>
      <c r="AC28" s="1109"/>
      <c r="AD28" s="1109"/>
      <c r="AE28" s="1110"/>
      <c r="AF28" s="1111">
        <v>83</v>
      </c>
      <c r="AG28" s="1109"/>
      <c r="AH28" s="1109"/>
      <c r="AI28" s="1109"/>
      <c r="AJ28" s="1112"/>
      <c r="AK28" s="1113">
        <v>136</v>
      </c>
      <c r="AL28" s="1101"/>
      <c r="AM28" s="1101"/>
      <c r="AN28" s="1101"/>
      <c r="AO28" s="1101"/>
      <c r="AP28" s="1101" t="s">
        <v>517</v>
      </c>
      <c r="AQ28" s="1101"/>
      <c r="AR28" s="1101"/>
      <c r="AS28" s="1101"/>
      <c r="AT28" s="1101"/>
      <c r="AU28" s="1101" t="s">
        <v>517</v>
      </c>
      <c r="AV28" s="1101"/>
      <c r="AW28" s="1101"/>
      <c r="AX28" s="1101"/>
      <c r="AY28" s="1101"/>
      <c r="AZ28" s="1102"/>
      <c r="BA28" s="1102"/>
      <c r="BB28" s="1102"/>
      <c r="BC28" s="1102"/>
      <c r="BD28" s="1102"/>
      <c r="BE28" s="1103"/>
      <c r="BF28" s="1103"/>
      <c r="BG28" s="1103"/>
      <c r="BH28" s="1103"/>
      <c r="BI28" s="1104"/>
      <c r="BJ28" s="251"/>
      <c r="BK28" s="251"/>
      <c r="BL28" s="251"/>
      <c r="BM28" s="251"/>
      <c r="BN28" s="251"/>
      <c r="BO28" s="264"/>
      <c r="BP28" s="264"/>
      <c r="BQ28" s="261">
        <v>22</v>
      </c>
      <c r="BR28" s="262"/>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5"/>
    </row>
    <row r="29" spans="1:131" s="246" customFormat="1" ht="26.25" customHeight="1" x14ac:dyDescent="0.15">
      <c r="A29" s="265">
        <v>2</v>
      </c>
      <c r="B29" s="1079" t="s">
        <v>409</v>
      </c>
      <c r="C29" s="1080"/>
      <c r="D29" s="1080"/>
      <c r="E29" s="1080"/>
      <c r="F29" s="1080"/>
      <c r="G29" s="1080"/>
      <c r="H29" s="1080"/>
      <c r="I29" s="1080"/>
      <c r="J29" s="1080"/>
      <c r="K29" s="1080"/>
      <c r="L29" s="1080"/>
      <c r="M29" s="1080"/>
      <c r="N29" s="1080"/>
      <c r="O29" s="1080"/>
      <c r="P29" s="1081"/>
      <c r="Q29" s="1098">
        <v>710</v>
      </c>
      <c r="R29" s="1099"/>
      <c r="S29" s="1099"/>
      <c r="T29" s="1099"/>
      <c r="U29" s="1099"/>
      <c r="V29" s="1099">
        <v>710</v>
      </c>
      <c r="W29" s="1099"/>
      <c r="X29" s="1099"/>
      <c r="Y29" s="1099"/>
      <c r="Z29" s="1099"/>
      <c r="AA29" s="1099">
        <v>0</v>
      </c>
      <c r="AB29" s="1099"/>
      <c r="AC29" s="1099"/>
      <c r="AD29" s="1099"/>
      <c r="AE29" s="1100"/>
      <c r="AF29" s="1085">
        <v>0</v>
      </c>
      <c r="AG29" s="1086"/>
      <c r="AH29" s="1086"/>
      <c r="AI29" s="1086"/>
      <c r="AJ29" s="1087"/>
      <c r="AK29" s="1038">
        <v>414</v>
      </c>
      <c r="AL29" s="1029"/>
      <c r="AM29" s="1029"/>
      <c r="AN29" s="1029"/>
      <c r="AO29" s="1029"/>
      <c r="AP29" s="1029" t="s">
        <v>517</v>
      </c>
      <c r="AQ29" s="1029"/>
      <c r="AR29" s="1029"/>
      <c r="AS29" s="1029"/>
      <c r="AT29" s="1029"/>
      <c r="AU29" s="1029" t="s">
        <v>517</v>
      </c>
      <c r="AV29" s="1029"/>
      <c r="AW29" s="1029"/>
      <c r="AX29" s="1029"/>
      <c r="AY29" s="1029"/>
      <c r="AZ29" s="1097"/>
      <c r="BA29" s="1097"/>
      <c r="BB29" s="1097"/>
      <c r="BC29" s="1097"/>
      <c r="BD29" s="1097"/>
      <c r="BE29" s="1074"/>
      <c r="BF29" s="1074"/>
      <c r="BG29" s="1074"/>
      <c r="BH29" s="1074"/>
      <c r="BI29" s="1075"/>
      <c r="BJ29" s="251"/>
      <c r="BK29" s="251"/>
      <c r="BL29" s="251"/>
      <c r="BM29" s="251"/>
      <c r="BN29" s="251"/>
      <c r="BO29" s="264"/>
      <c r="BP29" s="264"/>
      <c r="BQ29" s="261">
        <v>23</v>
      </c>
      <c r="BR29" s="262"/>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5"/>
    </row>
    <row r="30" spans="1:131" s="246" customFormat="1" ht="26.25" customHeight="1" x14ac:dyDescent="0.15">
      <c r="A30" s="265">
        <v>3</v>
      </c>
      <c r="B30" s="1079" t="s">
        <v>410</v>
      </c>
      <c r="C30" s="1080"/>
      <c r="D30" s="1080"/>
      <c r="E30" s="1080"/>
      <c r="F30" s="1080"/>
      <c r="G30" s="1080"/>
      <c r="H30" s="1080"/>
      <c r="I30" s="1080"/>
      <c r="J30" s="1080"/>
      <c r="K30" s="1080"/>
      <c r="L30" s="1080"/>
      <c r="M30" s="1080"/>
      <c r="N30" s="1080"/>
      <c r="O30" s="1080"/>
      <c r="P30" s="1081"/>
      <c r="Q30" s="1098">
        <v>502</v>
      </c>
      <c r="R30" s="1099"/>
      <c r="S30" s="1099"/>
      <c r="T30" s="1099"/>
      <c r="U30" s="1099"/>
      <c r="V30" s="1099">
        <v>440</v>
      </c>
      <c r="W30" s="1099"/>
      <c r="X30" s="1099"/>
      <c r="Y30" s="1099"/>
      <c r="Z30" s="1099"/>
      <c r="AA30" s="1099">
        <v>63</v>
      </c>
      <c r="AB30" s="1099"/>
      <c r="AC30" s="1099"/>
      <c r="AD30" s="1099"/>
      <c r="AE30" s="1100"/>
      <c r="AF30" s="1085">
        <v>273</v>
      </c>
      <c r="AG30" s="1086"/>
      <c r="AH30" s="1086"/>
      <c r="AI30" s="1086"/>
      <c r="AJ30" s="1087"/>
      <c r="AK30" s="1038">
        <v>21</v>
      </c>
      <c r="AL30" s="1029"/>
      <c r="AM30" s="1029"/>
      <c r="AN30" s="1029"/>
      <c r="AO30" s="1029"/>
      <c r="AP30" s="1029">
        <v>1844</v>
      </c>
      <c r="AQ30" s="1029"/>
      <c r="AR30" s="1029"/>
      <c r="AS30" s="1029"/>
      <c r="AT30" s="1029"/>
      <c r="AU30" s="1029">
        <v>96</v>
      </c>
      <c r="AV30" s="1029"/>
      <c r="AW30" s="1029"/>
      <c r="AX30" s="1029"/>
      <c r="AY30" s="1029"/>
      <c r="AZ30" s="1097"/>
      <c r="BA30" s="1097"/>
      <c r="BB30" s="1097"/>
      <c r="BC30" s="1097"/>
      <c r="BD30" s="1097"/>
      <c r="BE30" s="1074" t="s">
        <v>411</v>
      </c>
      <c r="BF30" s="1074"/>
      <c r="BG30" s="1074"/>
      <c r="BH30" s="1074"/>
      <c r="BI30" s="1075"/>
      <c r="BJ30" s="251"/>
      <c r="BK30" s="251"/>
      <c r="BL30" s="251"/>
      <c r="BM30" s="251"/>
      <c r="BN30" s="251"/>
      <c r="BO30" s="264"/>
      <c r="BP30" s="264"/>
      <c r="BQ30" s="261">
        <v>24</v>
      </c>
      <c r="BR30" s="262"/>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5"/>
    </row>
    <row r="31" spans="1:131" s="246" customFormat="1" ht="26.25" customHeight="1" x14ac:dyDescent="0.15">
      <c r="A31" s="265">
        <v>4</v>
      </c>
      <c r="B31" s="1079" t="s">
        <v>412</v>
      </c>
      <c r="C31" s="1080"/>
      <c r="D31" s="1080"/>
      <c r="E31" s="1080"/>
      <c r="F31" s="1080"/>
      <c r="G31" s="1080"/>
      <c r="H31" s="1080"/>
      <c r="I31" s="1080"/>
      <c r="J31" s="1080"/>
      <c r="K31" s="1080"/>
      <c r="L31" s="1080"/>
      <c r="M31" s="1080"/>
      <c r="N31" s="1080"/>
      <c r="O31" s="1080"/>
      <c r="P31" s="1081"/>
      <c r="Q31" s="1098">
        <v>182</v>
      </c>
      <c r="R31" s="1099"/>
      <c r="S31" s="1099"/>
      <c r="T31" s="1099"/>
      <c r="U31" s="1099"/>
      <c r="V31" s="1099">
        <v>179</v>
      </c>
      <c r="W31" s="1099"/>
      <c r="X31" s="1099"/>
      <c r="Y31" s="1099"/>
      <c r="Z31" s="1099"/>
      <c r="AA31" s="1099">
        <v>3</v>
      </c>
      <c r="AB31" s="1099"/>
      <c r="AC31" s="1099"/>
      <c r="AD31" s="1099"/>
      <c r="AE31" s="1100"/>
      <c r="AF31" s="1085">
        <v>5</v>
      </c>
      <c r="AG31" s="1086"/>
      <c r="AH31" s="1086"/>
      <c r="AI31" s="1086"/>
      <c r="AJ31" s="1087"/>
      <c r="AK31" s="1038">
        <v>147</v>
      </c>
      <c r="AL31" s="1029"/>
      <c r="AM31" s="1029"/>
      <c r="AN31" s="1029"/>
      <c r="AO31" s="1029"/>
      <c r="AP31" s="1029">
        <v>1617</v>
      </c>
      <c r="AQ31" s="1029"/>
      <c r="AR31" s="1029"/>
      <c r="AS31" s="1029"/>
      <c r="AT31" s="1029"/>
      <c r="AU31" s="1029">
        <v>1617</v>
      </c>
      <c r="AV31" s="1029"/>
      <c r="AW31" s="1029"/>
      <c r="AX31" s="1029"/>
      <c r="AY31" s="1029"/>
      <c r="AZ31" s="1097"/>
      <c r="BA31" s="1097"/>
      <c r="BB31" s="1097"/>
      <c r="BC31" s="1097"/>
      <c r="BD31" s="1097"/>
      <c r="BE31" s="1074" t="s">
        <v>413</v>
      </c>
      <c r="BF31" s="1074"/>
      <c r="BG31" s="1074"/>
      <c r="BH31" s="1074"/>
      <c r="BI31" s="1075"/>
      <c r="BJ31" s="251"/>
      <c r="BK31" s="251"/>
      <c r="BL31" s="251"/>
      <c r="BM31" s="251"/>
      <c r="BN31" s="251"/>
      <c r="BO31" s="264"/>
      <c r="BP31" s="264"/>
      <c r="BQ31" s="261">
        <v>25</v>
      </c>
      <c r="BR31" s="262"/>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5"/>
    </row>
    <row r="32" spans="1:131" s="246" customFormat="1" ht="26.25" customHeight="1" x14ac:dyDescent="0.15">
      <c r="A32" s="265">
        <v>5</v>
      </c>
      <c r="B32" s="1079" t="s">
        <v>414</v>
      </c>
      <c r="C32" s="1080"/>
      <c r="D32" s="1080"/>
      <c r="E32" s="1080"/>
      <c r="F32" s="1080"/>
      <c r="G32" s="1080"/>
      <c r="H32" s="1080"/>
      <c r="I32" s="1080"/>
      <c r="J32" s="1080"/>
      <c r="K32" s="1080"/>
      <c r="L32" s="1080"/>
      <c r="M32" s="1080"/>
      <c r="N32" s="1080"/>
      <c r="O32" s="1080"/>
      <c r="P32" s="1081"/>
      <c r="Q32" s="1098">
        <v>4</v>
      </c>
      <c r="R32" s="1099"/>
      <c r="S32" s="1099"/>
      <c r="T32" s="1099"/>
      <c r="U32" s="1099"/>
      <c r="V32" s="1099">
        <v>3</v>
      </c>
      <c r="W32" s="1099"/>
      <c r="X32" s="1099"/>
      <c r="Y32" s="1099"/>
      <c r="Z32" s="1099"/>
      <c r="AA32" s="1099">
        <v>1</v>
      </c>
      <c r="AB32" s="1099"/>
      <c r="AC32" s="1099"/>
      <c r="AD32" s="1099"/>
      <c r="AE32" s="1100"/>
      <c r="AF32" s="1085">
        <v>1</v>
      </c>
      <c r="AG32" s="1086"/>
      <c r="AH32" s="1086"/>
      <c r="AI32" s="1086"/>
      <c r="AJ32" s="1087"/>
      <c r="AK32" s="1038">
        <v>1</v>
      </c>
      <c r="AL32" s="1029"/>
      <c r="AM32" s="1029"/>
      <c r="AN32" s="1029"/>
      <c r="AO32" s="1029"/>
      <c r="AP32" s="1029">
        <v>2</v>
      </c>
      <c r="AQ32" s="1029"/>
      <c r="AR32" s="1029"/>
      <c r="AS32" s="1029"/>
      <c r="AT32" s="1029"/>
      <c r="AU32" s="1029">
        <v>2</v>
      </c>
      <c r="AV32" s="1029"/>
      <c r="AW32" s="1029"/>
      <c r="AX32" s="1029"/>
      <c r="AY32" s="1029"/>
      <c r="AZ32" s="1097"/>
      <c r="BA32" s="1097"/>
      <c r="BB32" s="1097"/>
      <c r="BC32" s="1097"/>
      <c r="BD32" s="1097"/>
      <c r="BE32" s="1074" t="s">
        <v>413</v>
      </c>
      <c r="BF32" s="1074"/>
      <c r="BG32" s="1074"/>
      <c r="BH32" s="1074"/>
      <c r="BI32" s="1075"/>
      <c r="BJ32" s="251"/>
      <c r="BK32" s="251"/>
      <c r="BL32" s="251"/>
      <c r="BM32" s="251"/>
      <c r="BN32" s="251"/>
      <c r="BO32" s="264"/>
      <c r="BP32" s="264"/>
      <c r="BQ32" s="261">
        <v>26</v>
      </c>
      <c r="BR32" s="262"/>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5"/>
    </row>
    <row r="33" spans="1:131" s="246" customFormat="1" ht="26.25" customHeight="1" x14ac:dyDescent="0.15">
      <c r="A33" s="265">
        <v>6</v>
      </c>
      <c r="B33" s="1079" t="s">
        <v>415</v>
      </c>
      <c r="C33" s="1080"/>
      <c r="D33" s="1080"/>
      <c r="E33" s="1080"/>
      <c r="F33" s="1080"/>
      <c r="G33" s="1080"/>
      <c r="H33" s="1080"/>
      <c r="I33" s="1080"/>
      <c r="J33" s="1080"/>
      <c r="K33" s="1080"/>
      <c r="L33" s="1080"/>
      <c r="M33" s="1080"/>
      <c r="N33" s="1080"/>
      <c r="O33" s="1080"/>
      <c r="P33" s="1081"/>
      <c r="Q33" s="1098">
        <v>774</v>
      </c>
      <c r="R33" s="1099"/>
      <c r="S33" s="1099"/>
      <c r="T33" s="1099"/>
      <c r="U33" s="1099"/>
      <c r="V33" s="1099">
        <v>764</v>
      </c>
      <c r="W33" s="1099"/>
      <c r="X33" s="1099"/>
      <c r="Y33" s="1099"/>
      <c r="Z33" s="1099"/>
      <c r="AA33" s="1099">
        <v>10</v>
      </c>
      <c r="AB33" s="1099"/>
      <c r="AC33" s="1099"/>
      <c r="AD33" s="1099"/>
      <c r="AE33" s="1100"/>
      <c r="AF33" s="1085">
        <v>108</v>
      </c>
      <c r="AG33" s="1086"/>
      <c r="AH33" s="1086"/>
      <c r="AI33" s="1086"/>
      <c r="AJ33" s="1087"/>
      <c r="AK33" s="1038">
        <v>10</v>
      </c>
      <c r="AL33" s="1029"/>
      <c r="AM33" s="1029"/>
      <c r="AN33" s="1029"/>
      <c r="AO33" s="1029"/>
      <c r="AP33" s="1029" t="s">
        <v>517</v>
      </c>
      <c r="AQ33" s="1029"/>
      <c r="AR33" s="1029"/>
      <c r="AS33" s="1029"/>
      <c r="AT33" s="1029"/>
      <c r="AU33" s="1029" t="s">
        <v>517</v>
      </c>
      <c r="AV33" s="1029"/>
      <c r="AW33" s="1029"/>
      <c r="AX33" s="1029"/>
      <c r="AY33" s="1029"/>
      <c r="AZ33" s="1097"/>
      <c r="BA33" s="1097"/>
      <c r="BB33" s="1097"/>
      <c r="BC33" s="1097"/>
      <c r="BD33" s="1097"/>
      <c r="BE33" s="1074" t="s">
        <v>413</v>
      </c>
      <c r="BF33" s="1074"/>
      <c r="BG33" s="1074"/>
      <c r="BH33" s="1074"/>
      <c r="BI33" s="1075"/>
      <c r="BJ33" s="251"/>
      <c r="BK33" s="251"/>
      <c r="BL33" s="251"/>
      <c r="BM33" s="251"/>
      <c r="BN33" s="251"/>
      <c r="BO33" s="264"/>
      <c r="BP33" s="264"/>
      <c r="BQ33" s="261">
        <v>27</v>
      </c>
      <c r="BR33" s="262"/>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5"/>
    </row>
    <row r="34" spans="1:131" s="246" customFormat="1" ht="26.25" customHeight="1" x14ac:dyDescent="0.15">
      <c r="A34" s="265">
        <v>7</v>
      </c>
      <c r="B34" s="1079"/>
      <c r="C34" s="1080"/>
      <c r="D34" s="1080"/>
      <c r="E34" s="1080"/>
      <c r="F34" s="1080"/>
      <c r="G34" s="1080"/>
      <c r="H34" s="1080"/>
      <c r="I34" s="1080"/>
      <c r="J34" s="1080"/>
      <c r="K34" s="1080"/>
      <c r="L34" s="1080"/>
      <c r="M34" s="1080"/>
      <c r="N34" s="1080"/>
      <c r="O34" s="1080"/>
      <c r="P34" s="1081"/>
      <c r="Q34" s="1098"/>
      <c r="R34" s="1099"/>
      <c r="S34" s="1099"/>
      <c r="T34" s="1099"/>
      <c r="U34" s="1099"/>
      <c r="V34" s="1099"/>
      <c r="W34" s="1099"/>
      <c r="X34" s="1099"/>
      <c r="Y34" s="1099"/>
      <c r="Z34" s="1099"/>
      <c r="AA34" s="1099"/>
      <c r="AB34" s="1099"/>
      <c r="AC34" s="1099"/>
      <c r="AD34" s="1099"/>
      <c r="AE34" s="1100"/>
      <c r="AF34" s="1085"/>
      <c r="AG34" s="1086"/>
      <c r="AH34" s="1086"/>
      <c r="AI34" s="1086"/>
      <c r="AJ34" s="1087"/>
      <c r="AK34" s="1038"/>
      <c r="AL34" s="1029"/>
      <c r="AM34" s="1029"/>
      <c r="AN34" s="1029"/>
      <c r="AO34" s="1029"/>
      <c r="AP34" s="1029"/>
      <c r="AQ34" s="1029"/>
      <c r="AR34" s="1029"/>
      <c r="AS34" s="1029"/>
      <c r="AT34" s="1029"/>
      <c r="AU34" s="1029"/>
      <c r="AV34" s="1029"/>
      <c r="AW34" s="1029"/>
      <c r="AX34" s="1029"/>
      <c r="AY34" s="1029"/>
      <c r="AZ34" s="1097"/>
      <c r="BA34" s="1097"/>
      <c r="BB34" s="1097"/>
      <c r="BC34" s="1097"/>
      <c r="BD34" s="1097"/>
      <c r="BE34" s="1074"/>
      <c r="BF34" s="1074"/>
      <c r="BG34" s="1074"/>
      <c r="BH34" s="1074"/>
      <c r="BI34" s="1075"/>
      <c r="BJ34" s="251"/>
      <c r="BK34" s="251"/>
      <c r="BL34" s="251"/>
      <c r="BM34" s="251"/>
      <c r="BN34" s="251"/>
      <c r="BO34" s="264"/>
      <c r="BP34" s="264"/>
      <c r="BQ34" s="261">
        <v>28</v>
      </c>
      <c r="BR34" s="262"/>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5"/>
    </row>
    <row r="35" spans="1:131" s="246" customFormat="1" ht="26.25" customHeight="1" x14ac:dyDescent="0.15">
      <c r="A35" s="265">
        <v>8</v>
      </c>
      <c r="B35" s="1079"/>
      <c r="C35" s="1080"/>
      <c r="D35" s="1080"/>
      <c r="E35" s="1080"/>
      <c r="F35" s="1080"/>
      <c r="G35" s="1080"/>
      <c r="H35" s="1080"/>
      <c r="I35" s="1080"/>
      <c r="J35" s="1080"/>
      <c r="K35" s="1080"/>
      <c r="L35" s="1080"/>
      <c r="M35" s="1080"/>
      <c r="N35" s="1080"/>
      <c r="O35" s="1080"/>
      <c r="P35" s="1081"/>
      <c r="Q35" s="1098"/>
      <c r="R35" s="1099"/>
      <c r="S35" s="1099"/>
      <c r="T35" s="1099"/>
      <c r="U35" s="1099"/>
      <c r="V35" s="1099"/>
      <c r="W35" s="1099"/>
      <c r="X35" s="1099"/>
      <c r="Y35" s="1099"/>
      <c r="Z35" s="1099"/>
      <c r="AA35" s="1099"/>
      <c r="AB35" s="1099"/>
      <c r="AC35" s="1099"/>
      <c r="AD35" s="1099"/>
      <c r="AE35" s="1100"/>
      <c r="AF35" s="1085"/>
      <c r="AG35" s="1086"/>
      <c r="AH35" s="1086"/>
      <c r="AI35" s="1086"/>
      <c r="AJ35" s="1087"/>
      <c r="AK35" s="1038"/>
      <c r="AL35" s="1029"/>
      <c r="AM35" s="1029"/>
      <c r="AN35" s="1029"/>
      <c r="AO35" s="1029"/>
      <c r="AP35" s="1029"/>
      <c r="AQ35" s="1029"/>
      <c r="AR35" s="1029"/>
      <c r="AS35" s="1029"/>
      <c r="AT35" s="1029"/>
      <c r="AU35" s="1029"/>
      <c r="AV35" s="1029"/>
      <c r="AW35" s="1029"/>
      <c r="AX35" s="1029"/>
      <c r="AY35" s="1029"/>
      <c r="AZ35" s="1097"/>
      <c r="BA35" s="1097"/>
      <c r="BB35" s="1097"/>
      <c r="BC35" s="1097"/>
      <c r="BD35" s="1097"/>
      <c r="BE35" s="1074"/>
      <c r="BF35" s="1074"/>
      <c r="BG35" s="1074"/>
      <c r="BH35" s="1074"/>
      <c r="BI35" s="1075"/>
      <c r="BJ35" s="251"/>
      <c r="BK35" s="251"/>
      <c r="BL35" s="251"/>
      <c r="BM35" s="251"/>
      <c r="BN35" s="251"/>
      <c r="BO35" s="264"/>
      <c r="BP35" s="264"/>
      <c r="BQ35" s="261">
        <v>29</v>
      </c>
      <c r="BR35" s="262"/>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5"/>
    </row>
    <row r="36" spans="1:131" s="246" customFormat="1" ht="26.25" customHeight="1" x14ac:dyDescent="0.15">
      <c r="A36" s="265">
        <v>9</v>
      </c>
      <c r="B36" s="1079"/>
      <c r="C36" s="1080"/>
      <c r="D36" s="1080"/>
      <c r="E36" s="1080"/>
      <c r="F36" s="1080"/>
      <c r="G36" s="1080"/>
      <c r="H36" s="1080"/>
      <c r="I36" s="1080"/>
      <c r="J36" s="1080"/>
      <c r="K36" s="1080"/>
      <c r="L36" s="1080"/>
      <c r="M36" s="1080"/>
      <c r="N36" s="1080"/>
      <c r="O36" s="1080"/>
      <c r="P36" s="1081"/>
      <c r="Q36" s="1098"/>
      <c r="R36" s="1099"/>
      <c r="S36" s="1099"/>
      <c r="T36" s="1099"/>
      <c r="U36" s="1099"/>
      <c r="V36" s="1099"/>
      <c r="W36" s="1099"/>
      <c r="X36" s="1099"/>
      <c r="Y36" s="1099"/>
      <c r="Z36" s="1099"/>
      <c r="AA36" s="1099"/>
      <c r="AB36" s="1099"/>
      <c r="AC36" s="1099"/>
      <c r="AD36" s="1099"/>
      <c r="AE36" s="1100"/>
      <c r="AF36" s="1085"/>
      <c r="AG36" s="1086"/>
      <c r="AH36" s="1086"/>
      <c r="AI36" s="1086"/>
      <c r="AJ36" s="1087"/>
      <c r="AK36" s="1038"/>
      <c r="AL36" s="1029"/>
      <c r="AM36" s="1029"/>
      <c r="AN36" s="1029"/>
      <c r="AO36" s="1029"/>
      <c r="AP36" s="1029"/>
      <c r="AQ36" s="1029"/>
      <c r="AR36" s="1029"/>
      <c r="AS36" s="1029"/>
      <c r="AT36" s="1029"/>
      <c r="AU36" s="1029"/>
      <c r="AV36" s="1029"/>
      <c r="AW36" s="1029"/>
      <c r="AX36" s="1029"/>
      <c r="AY36" s="1029"/>
      <c r="AZ36" s="1097"/>
      <c r="BA36" s="1097"/>
      <c r="BB36" s="1097"/>
      <c r="BC36" s="1097"/>
      <c r="BD36" s="1097"/>
      <c r="BE36" s="1074"/>
      <c r="BF36" s="1074"/>
      <c r="BG36" s="1074"/>
      <c r="BH36" s="1074"/>
      <c r="BI36" s="1075"/>
      <c r="BJ36" s="251"/>
      <c r="BK36" s="251"/>
      <c r="BL36" s="251"/>
      <c r="BM36" s="251"/>
      <c r="BN36" s="251"/>
      <c r="BO36" s="264"/>
      <c r="BP36" s="264"/>
      <c r="BQ36" s="261">
        <v>30</v>
      </c>
      <c r="BR36" s="262"/>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5"/>
    </row>
    <row r="37" spans="1:131" s="246" customFormat="1" ht="26.25" customHeight="1" x14ac:dyDescent="0.15">
      <c r="A37" s="265">
        <v>10</v>
      </c>
      <c r="B37" s="1079"/>
      <c r="C37" s="1080"/>
      <c r="D37" s="1080"/>
      <c r="E37" s="1080"/>
      <c r="F37" s="1080"/>
      <c r="G37" s="1080"/>
      <c r="H37" s="1080"/>
      <c r="I37" s="1080"/>
      <c r="J37" s="1080"/>
      <c r="K37" s="1080"/>
      <c r="L37" s="1080"/>
      <c r="M37" s="1080"/>
      <c r="N37" s="1080"/>
      <c r="O37" s="1080"/>
      <c r="P37" s="1081"/>
      <c r="Q37" s="1098"/>
      <c r="R37" s="1099"/>
      <c r="S37" s="1099"/>
      <c r="T37" s="1099"/>
      <c r="U37" s="1099"/>
      <c r="V37" s="1099"/>
      <c r="W37" s="1099"/>
      <c r="X37" s="1099"/>
      <c r="Y37" s="1099"/>
      <c r="Z37" s="1099"/>
      <c r="AA37" s="1099"/>
      <c r="AB37" s="1099"/>
      <c r="AC37" s="1099"/>
      <c r="AD37" s="1099"/>
      <c r="AE37" s="1100"/>
      <c r="AF37" s="1085"/>
      <c r="AG37" s="1086"/>
      <c r="AH37" s="1086"/>
      <c r="AI37" s="1086"/>
      <c r="AJ37" s="1087"/>
      <c r="AK37" s="1038"/>
      <c r="AL37" s="1029"/>
      <c r="AM37" s="1029"/>
      <c r="AN37" s="1029"/>
      <c r="AO37" s="1029"/>
      <c r="AP37" s="1029"/>
      <c r="AQ37" s="1029"/>
      <c r="AR37" s="1029"/>
      <c r="AS37" s="1029"/>
      <c r="AT37" s="1029"/>
      <c r="AU37" s="1029"/>
      <c r="AV37" s="1029"/>
      <c r="AW37" s="1029"/>
      <c r="AX37" s="1029"/>
      <c r="AY37" s="1029"/>
      <c r="AZ37" s="1097"/>
      <c r="BA37" s="1097"/>
      <c r="BB37" s="1097"/>
      <c r="BC37" s="1097"/>
      <c r="BD37" s="1097"/>
      <c r="BE37" s="1074"/>
      <c r="BF37" s="1074"/>
      <c r="BG37" s="1074"/>
      <c r="BH37" s="1074"/>
      <c r="BI37" s="1075"/>
      <c r="BJ37" s="251"/>
      <c r="BK37" s="251"/>
      <c r="BL37" s="251"/>
      <c r="BM37" s="251"/>
      <c r="BN37" s="251"/>
      <c r="BO37" s="264"/>
      <c r="BP37" s="264"/>
      <c r="BQ37" s="261">
        <v>31</v>
      </c>
      <c r="BR37" s="262"/>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5"/>
    </row>
    <row r="38" spans="1:131" s="246" customFormat="1" ht="26.25" customHeight="1" x14ac:dyDescent="0.15">
      <c r="A38" s="265">
        <v>11</v>
      </c>
      <c r="B38" s="1079"/>
      <c r="C38" s="1080"/>
      <c r="D38" s="1080"/>
      <c r="E38" s="1080"/>
      <c r="F38" s="1080"/>
      <c r="G38" s="1080"/>
      <c r="H38" s="1080"/>
      <c r="I38" s="1080"/>
      <c r="J38" s="1080"/>
      <c r="K38" s="1080"/>
      <c r="L38" s="1080"/>
      <c r="M38" s="1080"/>
      <c r="N38" s="1080"/>
      <c r="O38" s="1080"/>
      <c r="P38" s="1081"/>
      <c r="Q38" s="1098"/>
      <c r="R38" s="1099"/>
      <c r="S38" s="1099"/>
      <c r="T38" s="1099"/>
      <c r="U38" s="1099"/>
      <c r="V38" s="1099"/>
      <c r="W38" s="1099"/>
      <c r="X38" s="1099"/>
      <c r="Y38" s="1099"/>
      <c r="Z38" s="1099"/>
      <c r="AA38" s="1099"/>
      <c r="AB38" s="1099"/>
      <c r="AC38" s="1099"/>
      <c r="AD38" s="1099"/>
      <c r="AE38" s="1100"/>
      <c r="AF38" s="1085"/>
      <c r="AG38" s="1086"/>
      <c r="AH38" s="1086"/>
      <c r="AI38" s="1086"/>
      <c r="AJ38" s="1087"/>
      <c r="AK38" s="1038"/>
      <c r="AL38" s="1029"/>
      <c r="AM38" s="1029"/>
      <c r="AN38" s="1029"/>
      <c r="AO38" s="1029"/>
      <c r="AP38" s="1029"/>
      <c r="AQ38" s="1029"/>
      <c r="AR38" s="1029"/>
      <c r="AS38" s="1029"/>
      <c r="AT38" s="1029"/>
      <c r="AU38" s="1029"/>
      <c r="AV38" s="1029"/>
      <c r="AW38" s="1029"/>
      <c r="AX38" s="1029"/>
      <c r="AY38" s="1029"/>
      <c r="AZ38" s="1097"/>
      <c r="BA38" s="1097"/>
      <c r="BB38" s="1097"/>
      <c r="BC38" s="1097"/>
      <c r="BD38" s="1097"/>
      <c r="BE38" s="1074"/>
      <c r="BF38" s="1074"/>
      <c r="BG38" s="1074"/>
      <c r="BH38" s="1074"/>
      <c r="BI38" s="1075"/>
      <c r="BJ38" s="251"/>
      <c r="BK38" s="251"/>
      <c r="BL38" s="251"/>
      <c r="BM38" s="251"/>
      <c r="BN38" s="251"/>
      <c r="BO38" s="264"/>
      <c r="BP38" s="264"/>
      <c r="BQ38" s="261">
        <v>32</v>
      </c>
      <c r="BR38" s="262"/>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5"/>
    </row>
    <row r="39" spans="1:131" s="246" customFormat="1" ht="26.25" customHeight="1" x14ac:dyDescent="0.15">
      <c r="A39" s="265">
        <v>12</v>
      </c>
      <c r="B39" s="1079"/>
      <c r="C39" s="1080"/>
      <c r="D39" s="1080"/>
      <c r="E39" s="1080"/>
      <c r="F39" s="1080"/>
      <c r="G39" s="1080"/>
      <c r="H39" s="1080"/>
      <c r="I39" s="1080"/>
      <c r="J39" s="1080"/>
      <c r="K39" s="1080"/>
      <c r="L39" s="1080"/>
      <c r="M39" s="1080"/>
      <c r="N39" s="1080"/>
      <c r="O39" s="1080"/>
      <c r="P39" s="1081"/>
      <c r="Q39" s="1098"/>
      <c r="R39" s="1099"/>
      <c r="S39" s="1099"/>
      <c r="T39" s="1099"/>
      <c r="U39" s="1099"/>
      <c r="V39" s="1099"/>
      <c r="W39" s="1099"/>
      <c r="X39" s="1099"/>
      <c r="Y39" s="1099"/>
      <c r="Z39" s="1099"/>
      <c r="AA39" s="1099"/>
      <c r="AB39" s="1099"/>
      <c r="AC39" s="1099"/>
      <c r="AD39" s="1099"/>
      <c r="AE39" s="1100"/>
      <c r="AF39" s="1085"/>
      <c r="AG39" s="1086"/>
      <c r="AH39" s="1086"/>
      <c r="AI39" s="1086"/>
      <c r="AJ39" s="1087"/>
      <c r="AK39" s="1038"/>
      <c r="AL39" s="1029"/>
      <c r="AM39" s="1029"/>
      <c r="AN39" s="1029"/>
      <c r="AO39" s="1029"/>
      <c r="AP39" s="1029"/>
      <c r="AQ39" s="1029"/>
      <c r="AR39" s="1029"/>
      <c r="AS39" s="1029"/>
      <c r="AT39" s="1029"/>
      <c r="AU39" s="1029"/>
      <c r="AV39" s="1029"/>
      <c r="AW39" s="1029"/>
      <c r="AX39" s="1029"/>
      <c r="AY39" s="1029"/>
      <c r="AZ39" s="1097"/>
      <c r="BA39" s="1097"/>
      <c r="BB39" s="1097"/>
      <c r="BC39" s="1097"/>
      <c r="BD39" s="1097"/>
      <c r="BE39" s="1074"/>
      <c r="BF39" s="1074"/>
      <c r="BG39" s="1074"/>
      <c r="BH39" s="1074"/>
      <c r="BI39" s="1075"/>
      <c r="BJ39" s="251"/>
      <c r="BK39" s="251"/>
      <c r="BL39" s="251"/>
      <c r="BM39" s="251"/>
      <c r="BN39" s="251"/>
      <c r="BO39" s="264"/>
      <c r="BP39" s="264"/>
      <c r="BQ39" s="261">
        <v>33</v>
      </c>
      <c r="BR39" s="262"/>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5"/>
    </row>
    <row r="40" spans="1:131" s="246" customFormat="1" ht="26.25" customHeight="1" x14ac:dyDescent="0.15">
      <c r="A40" s="260">
        <v>13</v>
      </c>
      <c r="B40" s="1079"/>
      <c r="C40" s="1080"/>
      <c r="D40" s="1080"/>
      <c r="E40" s="1080"/>
      <c r="F40" s="1080"/>
      <c r="G40" s="1080"/>
      <c r="H40" s="1080"/>
      <c r="I40" s="1080"/>
      <c r="J40" s="1080"/>
      <c r="K40" s="1080"/>
      <c r="L40" s="1080"/>
      <c r="M40" s="1080"/>
      <c r="N40" s="1080"/>
      <c r="O40" s="1080"/>
      <c r="P40" s="1081"/>
      <c r="Q40" s="1098"/>
      <c r="R40" s="1099"/>
      <c r="S40" s="1099"/>
      <c r="T40" s="1099"/>
      <c r="U40" s="1099"/>
      <c r="V40" s="1099"/>
      <c r="W40" s="1099"/>
      <c r="X40" s="1099"/>
      <c r="Y40" s="1099"/>
      <c r="Z40" s="1099"/>
      <c r="AA40" s="1099"/>
      <c r="AB40" s="1099"/>
      <c r="AC40" s="1099"/>
      <c r="AD40" s="1099"/>
      <c r="AE40" s="1100"/>
      <c r="AF40" s="1085"/>
      <c r="AG40" s="1086"/>
      <c r="AH40" s="1086"/>
      <c r="AI40" s="1086"/>
      <c r="AJ40" s="1087"/>
      <c r="AK40" s="1038"/>
      <c r="AL40" s="1029"/>
      <c r="AM40" s="1029"/>
      <c r="AN40" s="1029"/>
      <c r="AO40" s="1029"/>
      <c r="AP40" s="1029"/>
      <c r="AQ40" s="1029"/>
      <c r="AR40" s="1029"/>
      <c r="AS40" s="1029"/>
      <c r="AT40" s="1029"/>
      <c r="AU40" s="1029"/>
      <c r="AV40" s="1029"/>
      <c r="AW40" s="1029"/>
      <c r="AX40" s="1029"/>
      <c r="AY40" s="1029"/>
      <c r="AZ40" s="1097"/>
      <c r="BA40" s="1097"/>
      <c r="BB40" s="1097"/>
      <c r="BC40" s="1097"/>
      <c r="BD40" s="1097"/>
      <c r="BE40" s="1074"/>
      <c r="BF40" s="1074"/>
      <c r="BG40" s="1074"/>
      <c r="BH40" s="1074"/>
      <c r="BI40" s="1075"/>
      <c r="BJ40" s="251"/>
      <c r="BK40" s="251"/>
      <c r="BL40" s="251"/>
      <c r="BM40" s="251"/>
      <c r="BN40" s="251"/>
      <c r="BO40" s="264"/>
      <c r="BP40" s="264"/>
      <c r="BQ40" s="261">
        <v>34</v>
      </c>
      <c r="BR40" s="262"/>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5"/>
    </row>
    <row r="41" spans="1:131" s="246" customFormat="1" ht="26.25" customHeight="1" x14ac:dyDescent="0.15">
      <c r="A41" s="260">
        <v>14</v>
      </c>
      <c r="B41" s="1079"/>
      <c r="C41" s="1080"/>
      <c r="D41" s="1080"/>
      <c r="E41" s="1080"/>
      <c r="F41" s="1080"/>
      <c r="G41" s="1080"/>
      <c r="H41" s="1080"/>
      <c r="I41" s="1080"/>
      <c r="J41" s="1080"/>
      <c r="K41" s="1080"/>
      <c r="L41" s="1080"/>
      <c r="M41" s="1080"/>
      <c r="N41" s="1080"/>
      <c r="O41" s="1080"/>
      <c r="P41" s="1081"/>
      <c r="Q41" s="1098"/>
      <c r="R41" s="1099"/>
      <c r="S41" s="1099"/>
      <c r="T41" s="1099"/>
      <c r="U41" s="1099"/>
      <c r="V41" s="1099"/>
      <c r="W41" s="1099"/>
      <c r="X41" s="1099"/>
      <c r="Y41" s="1099"/>
      <c r="Z41" s="1099"/>
      <c r="AA41" s="1099"/>
      <c r="AB41" s="1099"/>
      <c r="AC41" s="1099"/>
      <c r="AD41" s="1099"/>
      <c r="AE41" s="1100"/>
      <c r="AF41" s="1085"/>
      <c r="AG41" s="1086"/>
      <c r="AH41" s="1086"/>
      <c r="AI41" s="1086"/>
      <c r="AJ41" s="1087"/>
      <c r="AK41" s="1038"/>
      <c r="AL41" s="1029"/>
      <c r="AM41" s="1029"/>
      <c r="AN41" s="1029"/>
      <c r="AO41" s="1029"/>
      <c r="AP41" s="1029"/>
      <c r="AQ41" s="1029"/>
      <c r="AR41" s="1029"/>
      <c r="AS41" s="1029"/>
      <c r="AT41" s="1029"/>
      <c r="AU41" s="1029"/>
      <c r="AV41" s="1029"/>
      <c r="AW41" s="1029"/>
      <c r="AX41" s="1029"/>
      <c r="AY41" s="1029"/>
      <c r="AZ41" s="1097"/>
      <c r="BA41" s="1097"/>
      <c r="BB41" s="1097"/>
      <c r="BC41" s="1097"/>
      <c r="BD41" s="1097"/>
      <c r="BE41" s="1074"/>
      <c r="BF41" s="1074"/>
      <c r="BG41" s="1074"/>
      <c r="BH41" s="1074"/>
      <c r="BI41" s="1075"/>
      <c r="BJ41" s="251"/>
      <c r="BK41" s="251"/>
      <c r="BL41" s="251"/>
      <c r="BM41" s="251"/>
      <c r="BN41" s="251"/>
      <c r="BO41" s="264"/>
      <c r="BP41" s="264"/>
      <c r="BQ41" s="261">
        <v>35</v>
      </c>
      <c r="BR41" s="262"/>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5"/>
    </row>
    <row r="42" spans="1:131" s="246" customFormat="1" ht="26.25" customHeight="1" x14ac:dyDescent="0.15">
      <c r="A42" s="260">
        <v>15</v>
      </c>
      <c r="B42" s="1079"/>
      <c r="C42" s="1080"/>
      <c r="D42" s="1080"/>
      <c r="E42" s="1080"/>
      <c r="F42" s="1080"/>
      <c r="G42" s="1080"/>
      <c r="H42" s="1080"/>
      <c r="I42" s="1080"/>
      <c r="J42" s="1080"/>
      <c r="K42" s="1080"/>
      <c r="L42" s="1080"/>
      <c r="M42" s="1080"/>
      <c r="N42" s="1080"/>
      <c r="O42" s="1080"/>
      <c r="P42" s="1081"/>
      <c r="Q42" s="1098"/>
      <c r="R42" s="1099"/>
      <c r="S42" s="1099"/>
      <c r="T42" s="1099"/>
      <c r="U42" s="1099"/>
      <c r="V42" s="1099"/>
      <c r="W42" s="1099"/>
      <c r="X42" s="1099"/>
      <c r="Y42" s="1099"/>
      <c r="Z42" s="1099"/>
      <c r="AA42" s="1099"/>
      <c r="AB42" s="1099"/>
      <c r="AC42" s="1099"/>
      <c r="AD42" s="1099"/>
      <c r="AE42" s="1100"/>
      <c r="AF42" s="1085"/>
      <c r="AG42" s="1086"/>
      <c r="AH42" s="1086"/>
      <c r="AI42" s="1086"/>
      <c r="AJ42" s="1087"/>
      <c r="AK42" s="1038"/>
      <c r="AL42" s="1029"/>
      <c r="AM42" s="1029"/>
      <c r="AN42" s="1029"/>
      <c r="AO42" s="1029"/>
      <c r="AP42" s="1029"/>
      <c r="AQ42" s="1029"/>
      <c r="AR42" s="1029"/>
      <c r="AS42" s="1029"/>
      <c r="AT42" s="1029"/>
      <c r="AU42" s="1029"/>
      <c r="AV42" s="1029"/>
      <c r="AW42" s="1029"/>
      <c r="AX42" s="1029"/>
      <c r="AY42" s="1029"/>
      <c r="AZ42" s="1097"/>
      <c r="BA42" s="1097"/>
      <c r="BB42" s="1097"/>
      <c r="BC42" s="1097"/>
      <c r="BD42" s="1097"/>
      <c r="BE42" s="1074"/>
      <c r="BF42" s="1074"/>
      <c r="BG42" s="1074"/>
      <c r="BH42" s="1074"/>
      <c r="BI42" s="1075"/>
      <c r="BJ42" s="251"/>
      <c r="BK42" s="251"/>
      <c r="BL42" s="251"/>
      <c r="BM42" s="251"/>
      <c r="BN42" s="251"/>
      <c r="BO42" s="264"/>
      <c r="BP42" s="264"/>
      <c r="BQ42" s="261">
        <v>36</v>
      </c>
      <c r="BR42" s="262"/>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5"/>
    </row>
    <row r="43" spans="1:131" s="246" customFormat="1" ht="26.25" customHeight="1" x14ac:dyDescent="0.15">
      <c r="A43" s="260">
        <v>16</v>
      </c>
      <c r="B43" s="1079"/>
      <c r="C43" s="1080"/>
      <c r="D43" s="1080"/>
      <c r="E43" s="1080"/>
      <c r="F43" s="1080"/>
      <c r="G43" s="1080"/>
      <c r="H43" s="1080"/>
      <c r="I43" s="1080"/>
      <c r="J43" s="1080"/>
      <c r="K43" s="1080"/>
      <c r="L43" s="1080"/>
      <c r="M43" s="1080"/>
      <c r="N43" s="1080"/>
      <c r="O43" s="1080"/>
      <c r="P43" s="1081"/>
      <c r="Q43" s="1098"/>
      <c r="R43" s="1099"/>
      <c r="S43" s="1099"/>
      <c r="T43" s="1099"/>
      <c r="U43" s="1099"/>
      <c r="V43" s="1099"/>
      <c r="W43" s="1099"/>
      <c r="X43" s="1099"/>
      <c r="Y43" s="1099"/>
      <c r="Z43" s="1099"/>
      <c r="AA43" s="1099"/>
      <c r="AB43" s="1099"/>
      <c r="AC43" s="1099"/>
      <c r="AD43" s="1099"/>
      <c r="AE43" s="1100"/>
      <c r="AF43" s="1085"/>
      <c r="AG43" s="1086"/>
      <c r="AH43" s="1086"/>
      <c r="AI43" s="1086"/>
      <c r="AJ43" s="1087"/>
      <c r="AK43" s="1038"/>
      <c r="AL43" s="1029"/>
      <c r="AM43" s="1029"/>
      <c r="AN43" s="1029"/>
      <c r="AO43" s="1029"/>
      <c r="AP43" s="1029"/>
      <c r="AQ43" s="1029"/>
      <c r="AR43" s="1029"/>
      <c r="AS43" s="1029"/>
      <c r="AT43" s="1029"/>
      <c r="AU43" s="1029"/>
      <c r="AV43" s="1029"/>
      <c r="AW43" s="1029"/>
      <c r="AX43" s="1029"/>
      <c r="AY43" s="1029"/>
      <c r="AZ43" s="1097"/>
      <c r="BA43" s="1097"/>
      <c r="BB43" s="1097"/>
      <c r="BC43" s="1097"/>
      <c r="BD43" s="1097"/>
      <c r="BE43" s="1074"/>
      <c r="BF43" s="1074"/>
      <c r="BG43" s="1074"/>
      <c r="BH43" s="1074"/>
      <c r="BI43" s="1075"/>
      <c r="BJ43" s="251"/>
      <c r="BK43" s="251"/>
      <c r="BL43" s="251"/>
      <c r="BM43" s="251"/>
      <c r="BN43" s="251"/>
      <c r="BO43" s="264"/>
      <c r="BP43" s="264"/>
      <c r="BQ43" s="261">
        <v>37</v>
      </c>
      <c r="BR43" s="262"/>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5"/>
    </row>
    <row r="44" spans="1:131" s="246" customFormat="1" ht="26.25" customHeight="1" x14ac:dyDescent="0.15">
      <c r="A44" s="260">
        <v>17</v>
      </c>
      <c r="B44" s="1079"/>
      <c r="C44" s="1080"/>
      <c r="D44" s="1080"/>
      <c r="E44" s="1080"/>
      <c r="F44" s="1080"/>
      <c r="G44" s="1080"/>
      <c r="H44" s="1080"/>
      <c r="I44" s="1080"/>
      <c r="J44" s="1080"/>
      <c r="K44" s="1080"/>
      <c r="L44" s="1080"/>
      <c r="M44" s="1080"/>
      <c r="N44" s="1080"/>
      <c r="O44" s="1080"/>
      <c r="P44" s="1081"/>
      <c r="Q44" s="1098"/>
      <c r="R44" s="1099"/>
      <c r="S44" s="1099"/>
      <c r="T44" s="1099"/>
      <c r="U44" s="1099"/>
      <c r="V44" s="1099"/>
      <c r="W44" s="1099"/>
      <c r="X44" s="1099"/>
      <c r="Y44" s="1099"/>
      <c r="Z44" s="1099"/>
      <c r="AA44" s="1099"/>
      <c r="AB44" s="1099"/>
      <c r="AC44" s="1099"/>
      <c r="AD44" s="1099"/>
      <c r="AE44" s="1100"/>
      <c r="AF44" s="1085"/>
      <c r="AG44" s="1086"/>
      <c r="AH44" s="1086"/>
      <c r="AI44" s="1086"/>
      <c r="AJ44" s="1087"/>
      <c r="AK44" s="1038"/>
      <c r="AL44" s="1029"/>
      <c r="AM44" s="1029"/>
      <c r="AN44" s="1029"/>
      <c r="AO44" s="1029"/>
      <c r="AP44" s="1029"/>
      <c r="AQ44" s="1029"/>
      <c r="AR44" s="1029"/>
      <c r="AS44" s="1029"/>
      <c r="AT44" s="1029"/>
      <c r="AU44" s="1029"/>
      <c r="AV44" s="1029"/>
      <c r="AW44" s="1029"/>
      <c r="AX44" s="1029"/>
      <c r="AY44" s="1029"/>
      <c r="AZ44" s="1097"/>
      <c r="BA44" s="1097"/>
      <c r="BB44" s="1097"/>
      <c r="BC44" s="1097"/>
      <c r="BD44" s="1097"/>
      <c r="BE44" s="1074"/>
      <c r="BF44" s="1074"/>
      <c r="BG44" s="1074"/>
      <c r="BH44" s="1074"/>
      <c r="BI44" s="1075"/>
      <c r="BJ44" s="251"/>
      <c r="BK44" s="251"/>
      <c r="BL44" s="251"/>
      <c r="BM44" s="251"/>
      <c r="BN44" s="251"/>
      <c r="BO44" s="264"/>
      <c r="BP44" s="264"/>
      <c r="BQ44" s="261">
        <v>38</v>
      </c>
      <c r="BR44" s="262"/>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5"/>
    </row>
    <row r="45" spans="1:131" s="246" customFormat="1" ht="26.25" customHeight="1" x14ac:dyDescent="0.15">
      <c r="A45" s="260">
        <v>18</v>
      </c>
      <c r="B45" s="1079"/>
      <c r="C45" s="1080"/>
      <c r="D45" s="1080"/>
      <c r="E45" s="1080"/>
      <c r="F45" s="1080"/>
      <c r="G45" s="1080"/>
      <c r="H45" s="1080"/>
      <c r="I45" s="1080"/>
      <c r="J45" s="1080"/>
      <c r="K45" s="1080"/>
      <c r="L45" s="1080"/>
      <c r="M45" s="1080"/>
      <c r="N45" s="1080"/>
      <c r="O45" s="1080"/>
      <c r="P45" s="1081"/>
      <c r="Q45" s="1098"/>
      <c r="R45" s="1099"/>
      <c r="S45" s="1099"/>
      <c r="T45" s="1099"/>
      <c r="U45" s="1099"/>
      <c r="V45" s="1099"/>
      <c r="W45" s="1099"/>
      <c r="X45" s="1099"/>
      <c r="Y45" s="1099"/>
      <c r="Z45" s="1099"/>
      <c r="AA45" s="1099"/>
      <c r="AB45" s="1099"/>
      <c r="AC45" s="1099"/>
      <c r="AD45" s="1099"/>
      <c r="AE45" s="1100"/>
      <c r="AF45" s="1085"/>
      <c r="AG45" s="1086"/>
      <c r="AH45" s="1086"/>
      <c r="AI45" s="1086"/>
      <c r="AJ45" s="1087"/>
      <c r="AK45" s="1038"/>
      <c r="AL45" s="1029"/>
      <c r="AM45" s="1029"/>
      <c r="AN45" s="1029"/>
      <c r="AO45" s="1029"/>
      <c r="AP45" s="1029"/>
      <c r="AQ45" s="1029"/>
      <c r="AR45" s="1029"/>
      <c r="AS45" s="1029"/>
      <c r="AT45" s="1029"/>
      <c r="AU45" s="1029"/>
      <c r="AV45" s="1029"/>
      <c r="AW45" s="1029"/>
      <c r="AX45" s="1029"/>
      <c r="AY45" s="1029"/>
      <c r="AZ45" s="1097"/>
      <c r="BA45" s="1097"/>
      <c r="BB45" s="1097"/>
      <c r="BC45" s="1097"/>
      <c r="BD45" s="1097"/>
      <c r="BE45" s="1074"/>
      <c r="BF45" s="1074"/>
      <c r="BG45" s="1074"/>
      <c r="BH45" s="1074"/>
      <c r="BI45" s="1075"/>
      <c r="BJ45" s="251"/>
      <c r="BK45" s="251"/>
      <c r="BL45" s="251"/>
      <c r="BM45" s="251"/>
      <c r="BN45" s="251"/>
      <c r="BO45" s="264"/>
      <c r="BP45" s="264"/>
      <c r="BQ45" s="261">
        <v>39</v>
      </c>
      <c r="BR45" s="262"/>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5"/>
    </row>
    <row r="46" spans="1:131" s="246" customFormat="1" ht="26.25" customHeight="1" x14ac:dyDescent="0.15">
      <c r="A46" s="260">
        <v>19</v>
      </c>
      <c r="B46" s="1079"/>
      <c r="C46" s="1080"/>
      <c r="D46" s="1080"/>
      <c r="E46" s="1080"/>
      <c r="F46" s="1080"/>
      <c r="G46" s="1080"/>
      <c r="H46" s="1080"/>
      <c r="I46" s="1080"/>
      <c r="J46" s="1080"/>
      <c r="K46" s="1080"/>
      <c r="L46" s="1080"/>
      <c r="M46" s="1080"/>
      <c r="N46" s="1080"/>
      <c r="O46" s="1080"/>
      <c r="P46" s="1081"/>
      <c r="Q46" s="1098"/>
      <c r="R46" s="1099"/>
      <c r="S46" s="1099"/>
      <c r="T46" s="1099"/>
      <c r="U46" s="1099"/>
      <c r="V46" s="1099"/>
      <c r="W46" s="1099"/>
      <c r="X46" s="1099"/>
      <c r="Y46" s="1099"/>
      <c r="Z46" s="1099"/>
      <c r="AA46" s="1099"/>
      <c r="AB46" s="1099"/>
      <c r="AC46" s="1099"/>
      <c r="AD46" s="1099"/>
      <c r="AE46" s="1100"/>
      <c r="AF46" s="1085"/>
      <c r="AG46" s="1086"/>
      <c r="AH46" s="1086"/>
      <c r="AI46" s="1086"/>
      <c r="AJ46" s="1087"/>
      <c r="AK46" s="1038"/>
      <c r="AL46" s="1029"/>
      <c r="AM46" s="1029"/>
      <c r="AN46" s="1029"/>
      <c r="AO46" s="1029"/>
      <c r="AP46" s="1029"/>
      <c r="AQ46" s="1029"/>
      <c r="AR46" s="1029"/>
      <c r="AS46" s="1029"/>
      <c r="AT46" s="1029"/>
      <c r="AU46" s="1029"/>
      <c r="AV46" s="1029"/>
      <c r="AW46" s="1029"/>
      <c r="AX46" s="1029"/>
      <c r="AY46" s="1029"/>
      <c r="AZ46" s="1097"/>
      <c r="BA46" s="1097"/>
      <c r="BB46" s="1097"/>
      <c r="BC46" s="1097"/>
      <c r="BD46" s="1097"/>
      <c r="BE46" s="1074"/>
      <c r="BF46" s="1074"/>
      <c r="BG46" s="1074"/>
      <c r="BH46" s="1074"/>
      <c r="BI46" s="1075"/>
      <c r="BJ46" s="251"/>
      <c r="BK46" s="251"/>
      <c r="BL46" s="251"/>
      <c r="BM46" s="251"/>
      <c r="BN46" s="251"/>
      <c r="BO46" s="264"/>
      <c r="BP46" s="264"/>
      <c r="BQ46" s="261">
        <v>40</v>
      </c>
      <c r="BR46" s="262"/>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5"/>
    </row>
    <row r="47" spans="1:131" s="246" customFormat="1" ht="26.25" customHeight="1" x14ac:dyDescent="0.15">
      <c r="A47" s="260">
        <v>20</v>
      </c>
      <c r="B47" s="1079"/>
      <c r="C47" s="1080"/>
      <c r="D47" s="1080"/>
      <c r="E47" s="1080"/>
      <c r="F47" s="1080"/>
      <c r="G47" s="1080"/>
      <c r="H47" s="1080"/>
      <c r="I47" s="1080"/>
      <c r="J47" s="1080"/>
      <c r="K47" s="1080"/>
      <c r="L47" s="1080"/>
      <c r="M47" s="1080"/>
      <c r="N47" s="1080"/>
      <c r="O47" s="1080"/>
      <c r="P47" s="1081"/>
      <c r="Q47" s="1098"/>
      <c r="R47" s="1099"/>
      <c r="S47" s="1099"/>
      <c r="T47" s="1099"/>
      <c r="U47" s="1099"/>
      <c r="V47" s="1099"/>
      <c r="W47" s="1099"/>
      <c r="X47" s="1099"/>
      <c r="Y47" s="1099"/>
      <c r="Z47" s="1099"/>
      <c r="AA47" s="1099"/>
      <c r="AB47" s="1099"/>
      <c r="AC47" s="1099"/>
      <c r="AD47" s="1099"/>
      <c r="AE47" s="1100"/>
      <c r="AF47" s="1085"/>
      <c r="AG47" s="1086"/>
      <c r="AH47" s="1086"/>
      <c r="AI47" s="1086"/>
      <c r="AJ47" s="1087"/>
      <c r="AK47" s="1038"/>
      <c r="AL47" s="1029"/>
      <c r="AM47" s="1029"/>
      <c r="AN47" s="1029"/>
      <c r="AO47" s="1029"/>
      <c r="AP47" s="1029"/>
      <c r="AQ47" s="1029"/>
      <c r="AR47" s="1029"/>
      <c r="AS47" s="1029"/>
      <c r="AT47" s="1029"/>
      <c r="AU47" s="1029"/>
      <c r="AV47" s="1029"/>
      <c r="AW47" s="1029"/>
      <c r="AX47" s="1029"/>
      <c r="AY47" s="1029"/>
      <c r="AZ47" s="1097"/>
      <c r="BA47" s="1097"/>
      <c r="BB47" s="1097"/>
      <c r="BC47" s="1097"/>
      <c r="BD47" s="1097"/>
      <c r="BE47" s="1074"/>
      <c r="BF47" s="1074"/>
      <c r="BG47" s="1074"/>
      <c r="BH47" s="1074"/>
      <c r="BI47" s="1075"/>
      <c r="BJ47" s="251"/>
      <c r="BK47" s="251"/>
      <c r="BL47" s="251"/>
      <c r="BM47" s="251"/>
      <c r="BN47" s="251"/>
      <c r="BO47" s="264"/>
      <c r="BP47" s="264"/>
      <c r="BQ47" s="261">
        <v>41</v>
      </c>
      <c r="BR47" s="262"/>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5"/>
    </row>
    <row r="48" spans="1:131" s="246" customFormat="1" ht="26.25" customHeight="1" x14ac:dyDescent="0.15">
      <c r="A48" s="260">
        <v>21</v>
      </c>
      <c r="B48" s="1079"/>
      <c r="C48" s="1080"/>
      <c r="D48" s="1080"/>
      <c r="E48" s="1080"/>
      <c r="F48" s="1080"/>
      <c r="G48" s="1080"/>
      <c r="H48" s="1080"/>
      <c r="I48" s="1080"/>
      <c r="J48" s="1080"/>
      <c r="K48" s="1080"/>
      <c r="L48" s="1080"/>
      <c r="M48" s="1080"/>
      <c r="N48" s="1080"/>
      <c r="O48" s="1080"/>
      <c r="P48" s="1081"/>
      <c r="Q48" s="1098"/>
      <c r="R48" s="1099"/>
      <c r="S48" s="1099"/>
      <c r="T48" s="1099"/>
      <c r="U48" s="1099"/>
      <c r="V48" s="1099"/>
      <c r="W48" s="1099"/>
      <c r="X48" s="1099"/>
      <c r="Y48" s="1099"/>
      <c r="Z48" s="1099"/>
      <c r="AA48" s="1099"/>
      <c r="AB48" s="1099"/>
      <c r="AC48" s="1099"/>
      <c r="AD48" s="1099"/>
      <c r="AE48" s="1100"/>
      <c r="AF48" s="1085"/>
      <c r="AG48" s="1086"/>
      <c r="AH48" s="1086"/>
      <c r="AI48" s="1086"/>
      <c r="AJ48" s="1087"/>
      <c r="AK48" s="1038"/>
      <c r="AL48" s="1029"/>
      <c r="AM48" s="1029"/>
      <c r="AN48" s="1029"/>
      <c r="AO48" s="1029"/>
      <c r="AP48" s="1029"/>
      <c r="AQ48" s="1029"/>
      <c r="AR48" s="1029"/>
      <c r="AS48" s="1029"/>
      <c r="AT48" s="1029"/>
      <c r="AU48" s="1029"/>
      <c r="AV48" s="1029"/>
      <c r="AW48" s="1029"/>
      <c r="AX48" s="1029"/>
      <c r="AY48" s="1029"/>
      <c r="AZ48" s="1097"/>
      <c r="BA48" s="1097"/>
      <c r="BB48" s="1097"/>
      <c r="BC48" s="1097"/>
      <c r="BD48" s="1097"/>
      <c r="BE48" s="1074"/>
      <c r="BF48" s="1074"/>
      <c r="BG48" s="1074"/>
      <c r="BH48" s="1074"/>
      <c r="BI48" s="1075"/>
      <c r="BJ48" s="251"/>
      <c r="BK48" s="251"/>
      <c r="BL48" s="251"/>
      <c r="BM48" s="251"/>
      <c r="BN48" s="251"/>
      <c r="BO48" s="264"/>
      <c r="BP48" s="264"/>
      <c r="BQ48" s="261">
        <v>42</v>
      </c>
      <c r="BR48" s="262"/>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5"/>
    </row>
    <row r="49" spans="1:131" s="246" customFormat="1" ht="26.25" customHeight="1" x14ac:dyDescent="0.15">
      <c r="A49" s="260">
        <v>22</v>
      </c>
      <c r="B49" s="1079"/>
      <c r="C49" s="1080"/>
      <c r="D49" s="1080"/>
      <c r="E49" s="1080"/>
      <c r="F49" s="1080"/>
      <c r="G49" s="1080"/>
      <c r="H49" s="1080"/>
      <c r="I49" s="1080"/>
      <c r="J49" s="1080"/>
      <c r="K49" s="1080"/>
      <c r="L49" s="1080"/>
      <c r="M49" s="1080"/>
      <c r="N49" s="1080"/>
      <c r="O49" s="1080"/>
      <c r="P49" s="1081"/>
      <c r="Q49" s="1098"/>
      <c r="R49" s="1099"/>
      <c r="S49" s="1099"/>
      <c r="T49" s="1099"/>
      <c r="U49" s="1099"/>
      <c r="V49" s="1099"/>
      <c r="W49" s="1099"/>
      <c r="X49" s="1099"/>
      <c r="Y49" s="1099"/>
      <c r="Z49" s="1099"/>
      <c r="AA49" s="1099"/>
      <c r="AB49" s="1099"/>
      <c r="AC49" s="1099"/>
      <c r="AD49" s="1099"/>
      <c r="AE49" s="1100"/>
      <c r="AF49" s="1085"/>
      <c r="AG49" s="1086"/>
      <c r="AH49" s="1086"/>
      <c r="AI49" s="1086"/>
      <c r="AJ49" s="1087"/>
      <c r="AK49" s="1038"/>
      <c r="AL49" s="1029"/>
      <c r="AM49" s="1029"/>
      <c r="AN49" s="1029"/>
      <c r="AO49" s="1029"/>
      <c r="AP49" s="1029"/>
      <c r="AQ49" s="1029"/>
      <c r="AR49" s="1029"/>
      <c r="AS49" s="1029"/>
      <c r="AT49" s="1029"/>
      <c r="AU49" s="1029"/>
      <c r="AV49" s="1029"/>
      <c r="AW49" s="1029"/>
      <c r="AX49" s="1029"/>
      <c r="AY49" s="1029"/>
      <c r="AZ49" s="1097"/>
      <c r="BA49" s="1097"/>
      <c r="BB49" s="1097"/>
      <c r="BC49" s="1097"/>
      <c r="BD49" s="1097"/>
      <c r="BE49" s="1074"/>
      <c r="BF49" s="1074"/>
      <c r="BG49" s="1074"/>
      <c r="BH49" s="1074"/>
      <c r="BI49" s="1075"/>
      <c r="BJ49" s="251"/>
      <c r="BK49" s="251"/>
      <c r="BL49" s="251"/>
      <c r="BM49" s="251"/>
      <c r="BN49" s="251"/>
      <c r="BO49" s="264"/>
      <c r="BP49" s="264"/>
      <c r="BQ49" s="261">
        <v>43</v>
      </c>
      <c r="BR49" s="262"/>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5"/>
    </row>
    <row r="50" spans="1:131" s="246" customFormat="1" ht="26.25" customHeight="1" x14ac:dyDescent="0.15">
      <c r="A50" s="260">
        <v>23</v>
      </c>
      <c r="B50" s="1079"/>
      <c r="C50" s="1080"/>
      <c r="D50" s="1080"/>
      <c r="E50" s="1080"/>
      <c r="F50" s="1080"/>
      <c r="G50" s="1080"/>
      <c r="H50" s="1080"/>
      <c r="I50" s="1080"/>
      <c r="J50" s="1080"/>
      <c r="K50" s="1080"/>
      <c r="L50" s="1080"/>
      <c r="M50" s="1080"/>
      <c r="N50" s="1080"/>
      <c r="O50" s="1080"/>
      <c r="P50" s="1081"/>
      <c r="Q50" s="1082"/>
      <c r="R50" s="1083"/>
      <c r="S50" s="1083"/>
      <c r="T50" s="1083"/>
      <c r="U50" s="1083"/>
      <c r="V50" s="1083"/>
      <c r="W50" s="1083"/>
      <c r="X50" s="1083"/>
      <c r="Y50" s="1083"/>
      <c r="Z50" s="1083"/>
      <c r="AA50" s="1083"/>
      <c r="AB50" s="1083"/>
      <c r="AC50" s="1083"/>
      <c r="AD50" s="1083"/>
      <c r="AE50" s="1084"/>
      <c r="AF50" s="1085"/>
      <c r="AG50" s="1086"/>
      <c r="AH50" s="1086"/>
      <c r="AI50" s="1086"/>
      <c r="AJ50" s="1087"/>
      <c r="AK50" s="1088"/>
      <c r="AL50" s="1083"/>
      <c r="AM50" s="1083"/>
      <c r="AN50" s="1083"/>
      <c r="AO50" s="1083"/>
      <c r="AP50" s="1083"/>
      <c r="AQ50" s="1083"/>
      <c r="AR50" s="1083"/>
      <c r="AS50" s="1083"/>
      <c r="AT50" s="1083"/>
      <c r="AU50" s="1083"/>
      <c r="AV50" s="1083"/>
      <c r="AW50" s="1083"/>
      <c r="AX50" s="1083"/>
      <c r="AY50" s="1083"/>
      <c r="AZ50" s="1089"/>
      <c r="BA50" s="1089"/>
      <c r="BB50" s="1089"/>
      <c r="BC50" s="1089"/>
      <c r="BD50" s="1089"/>
      <c r="BE50" s="1074"/>
      <c r="BF50" s="1074"/>
      <c r="BG50" s="1074"/>
      <c r="BH50" s="1074"/>
      <c r="BI50" s="1075"/>
      <c r="BJ50" s="251"/>
      <c r="BK50" s="251"/>
      <c r="BL50" s="251"/>
      <c r="BM50" s="251"/>
      <c r="BN50" s="251"/>
      <c r="BO50" s="264"/>
      <c r="BP50" s="264"/>
      <c r="BQ50" s="261">
        <v>44</v>
      </c>
      <c r="BR50" s="262"/>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5"/>
    </row>
    <row r="51" spans="1:131" s="246" customFormat="1" ht="26.25" customHeight="1" x14ac:dyDescent="0.15">
      <c r="A51" s="260">
        <v>24</v>
      </c>
      <c r="B51" s="1079"/>
      <c r="C51" s="1080"/>
      <c r="D51" s="1080"/>
      <c r="E51" s="1080"/>
      <c r="F51" s="1080"/>
      <c r="G51" s="1080"/>
      <c r="H51" s="1080"/>
      <c r="I51" s="1080"/>
      <c r="J51" s="1080"/>
      <c r="K51" s="1080"/>
      <c r="L51" s="1080"/>
      <c r="M51" s="1080"/>
      <c r="N51" s="1080"/>
      <c r="O51" s="1080"/>
      <c r="P51" s="1081"/>
      <c r="Q51" s="1082"/>
      <c r="R51" s="1083"/>
      <c r="S51" s="1083"/>
      <c r="T51" s="1083"/>
      <c r="U51" s="1083"/>
      <c r="V51" s="1083"/>
      <c r="W51" s="1083"/>
      <c r="X51" s="1083"/>
      <c r="Y51" s="1083"/>
      <c r="Z51" s="1083"/>
      <c r="AA51" s="1083"/>
      <c r="AB51" s="1083"/>
      <c r="AC51" s="1083"/>
      <c r="AD51" s="1083"/>
      <c r="AE51" s="1084"/>
      <c r="AF51" s="1085"/>
      <c r="AG51" s="1086"/>
      <c r="AH51" s="1086"/>
      <c r="AI51" s="1086"/>
      <c r="AJ51" s="1087"/>
      <c r="AK51" s="1088"/>
      <c r="AL51" s="1083"/>
      <c r="AM51" s="1083"/>
      <c r="AN51" s="1083"/>
      <c r="AO51" s="1083"/>
      <c r="AP51" s="1083"/>
      <c r="AQ51" s="1083"/>
      <c r="AR51" s="1083"/>
      <c r="AS51" s="1083"/>
      <c r="AT51" s="1083"/>
      <c r="AU51" s="1083"/>
      <c r="AV51" s="1083"/>
      <c r="AW51" s="1083"/>
      <c r="AX51" s="1083"/>
      <c r="AY51" s="1083"/>
      <c r="AZ51" s="1089"/>
      <c r="BA51" s="1089"/>
      <c r="BB51" s="1089"/>
      <c r="BC51" s="1089"/>
      <c r="BD51" s="1089"/>
      <c r="BE51" s="1074"/>
      <c r="BF51" s="1074"/>
      <c r="BG51" s="1074"/>
      <c r="BH51" s="1074"/>
      <c r="BI51" s="1075"/>
      <c r="BJ51" s="251"/>
      <c r="BK51" s="251"/>
      <c r="BL51" s="251"/>
      <c r="BM51" s="251"/>
      <c r="BN51" s="251"/>
      <c r="BO51" s="264"/>
      <c r="BP51" s="264"/>
      <c r="BQ51" s="261">
        <v>45</v>
      </c>
      <c r="BR51" s="262"/>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5"/>
    </row>
    <row r="52" spans="1:131" s="246" customFormat="1" ht="26.25" customHeight="1" x14ac:dyDescent="0.15">
      <c r="A52" s="260">
        <v>25</v>
      </c>
      <c r="B52" s="1079"/>
      <c r="C52" s="1080"/>
      <c r="D52" s="1080"/>
      <c r="E52" s="1080"/>
      <c r="F52" s="1080"/>
      <c r="G52" s="1080"/>
      <c r="H52" s="1080"/>
      <c r="I52" s="1080"/>
      <c r="J52" s="1080"/>
      <c r="K52" s="1080"/>
      <c r="L52" s="1080"/>
      <c r="M52" s="1080"/>
      <c r="N52" s="1080"/>
      <c r="O52" s="1080"/>
      <c r="P52" s="1081"/>
      <c r="Q52" s="1082"/>
      <c r="R52" s="1083"/>
      <c r="S52" s="1083"/>
      <c r="T52" s="1083"/>
      <c r="U52" s="1083"/>
      <c r="V52" s="1083"/>
      <c r="W52" s="1083"/>
      <c r="X52" s="1083"/>
      <c r="Y52" s="1083"/>
      <c r="Z52" s="1083"/>
      <c r="AA52" s="1083"/>
      <c r="AB52" s="1083"/>
      <c r="AC52" s="1083"/>
      <c r="AD52" s="1083"/>
      <c r="AE52" s="1084"/>
      <c r="AF52" s="1085"/>
      <c r="AG52" s="1086"/>
      <c r="AH52" s="1086"/>
      <c r="AI52" s="1086"/>
      <c r="AJ52" s="1087"/>
      <c r="AK52" s="1088"/>
      <c r="AL52" s="1083"/>
      <c r="AM52" s="1083"/>
      <c r="AN52" s="1083"/>
      <c r="AO52" s="1083"/>
      <c r="AP52" s="1083"/>
      <c r="AQ52" s="1083"/>
      <c r="AR52" s="1083"/>
      <c r="AS52" s="1083"/>
      <c r="AT52" s="1083"/>
      <c r="AU52" s="1083"/>
      <c r="AV52" s="1083"/>
      <c r="AW52" s="1083"/>
      <c r="AX52" s="1083"/>
      <c r="AY52" s="1083"/>
      <c r="AZ52" s="1089"/>
      <c r="BA52" s="1089"/>
      <c r="BB52" s="1089"/>
      <c r="BC52" s="1089"/>
      <c r="BD52" s="1089"/>
      <c r="BE52" s="1074"/>
      <c r="BF52" s="1074"/>
      <c r="BG52" s="1074"/>
      <c r="BH52" s="1074"/>
      <c r="BI52" s="1075"/>
      <c r="BJ52" s="251"/>
      <c r="BK52" s="251"/>
      <c r="BL52" s="251"/>
      <c r="BM52" s="251"/>
      <c r="BN52" s="251"/>
      <c r="BO52" s="264"/>
      <c r="BP52" s="264"/>
      <c r="BQ52" s="261">
        <v>46</v>
      </c>
      <c r="BR52" s="262"/>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5"/>
    </row>
    <row r="53" spans="1:131" s="246" customFormat="1" ht="26.25" customHeight="1" x14ac:dyDescent="0.15">
      <c r="A53" s="260">
        <v>26</v>
      </c>
      <c r="B53" s="1079"/>
      <c r="C53" s="1080"/>
      <c r="D53" s="1080"/>
      <c r="E53" s="1080"/>
      <c r="F53" s="1080"/>
      <c r="G53" s="1080"/>
      <c r="H53" s="1080"/>
      <c r="I53" s="1080"/>
      <c r="J53" s="1080"/>
      <c r="K53" s="1080"/>
      <c r="L53" s="1080"/>
      <c r="M53" s="1080"/>
      <c r="N53" s="1080"/>
      <c r="O53" s="1080"/>
      <c r="P53" s="1081"/>
      <c r="Q53" s="1082"/>
      <c r="R53" s="1083"/>
      <c r="S53" s="1083"/>
      <c r="T53" s="1083"/>
      <c r="U53" s="1083"/>
      <c r="V53" s="1083"/>
      <c r="W53" s="1083"/>
      <c r="X53" s="1083"/>
      <c r="Y53" s="1083"/>
      <c r="Z53" s="1083"/>
      <c r="AA53" s="1083"/>
      <c r="AB53" s="1083"/>
      <c r="AC53" s="1083"/>
      <c r="AD53" s="1083"/>
      <c r="AE53" s="1084"/>
      <c r="AF53" s="1085"/>
      <c r="AG53" s="1086"/>
      <c r="AH53" s="1086"/>
      <c r="AI53" s="1086"/>
      <c r="AJ53" s="1087"/>
      <c r="AK53" s="1088"/>
      <c r="AL53" s="1083"/>
      <c r="AM53" s="1083"/>
      <c r="AN53" s="1083"/>
      <c r="AO53" s="1083"/>
      <c r="AP53" s="1083"/>
      <c r="AQ53" s="1083"/>
      <c r="AR53" s="1083"/>
      <c r="AS53" s="1083"/>
      <c r="AT53" s="1083"/>
      <c r="AU53" s="1083"/>
      <c r="AV53" s="1083"/>
      <c r="AW53" s="1083"/>
      <c r="AX53" s="1083"/>
      <c r="AY53" s="1083"/>
      <c r="AZ53" s="1089"/>
      <c r="BA53" s="1089"/>
      <c r="BB53" s="1089"/>
      <c r="BC53" s="1089"/>
      <c r="BD53" s="1089"/>
      <c r="BE53" s="1074"/>
      <c r="BF53" s="1074"/>
      <c r="BG53" s="1074"/>
      <c r="BH53" s="1074"/>
      <c r="BI53" s="1075"/>
      <c r="BJ53" s="251"/>
      <c r="BK53" s="251"/>
      <c r="BL53" s="251"/>
      <c r="BM53" s="251"/>
      <c r="BN53" s="251"/>
      <c r="BO53" s="264"/>
      <c r="BP53" s="264"/>
      <c r="BQ53" s="261">
        <v>47</v>
      </c>
      <c r="BR53" s="262"/>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5"/>
    </row>
    <row r="54" spans="1:131" s="246" customFormat="1" ht="26.25" customHeight="1" x14ac:dyDescent="0.15">
      <c r="A54" s="260">
        <v>27</v>
      </c>
      <c r="B54" s="1079"/>
      <c r="C54" s="1080"/>
      <c r="D54" s="1080"/>
      <c r="E54" s="1080"/>
      <c r="F54" s="1080"/>
      <c r="G54" s="1080"/>
      <c r="H54" s="1080"/>
      <c r="I54" s="1080"/>
      <c r="J54" s="1080"/>
      <c r="K54" s="1080"/>
      <c r="L54" s="1080"/>
      <c r="M54" s="1080"/>
      <c r="N54" s="1080"/>
      <c r="O54" s="1080"/>
      <c r="P54" s="1081"/>
      <c r="Q54" s="1082"/>
      <c r="R54" s="1083"/>
      <c r="S54" s="1083"/>
      <c r="T54" s="1083"/>
      <c r="U54" s="1083"/>
      <c r="V54" s="1083"/>
      <c r="W54" s="1083"/>
      <c r="X54" s="1083"/>
      <c r="Y54" s="1083"/>
      <c r="Z54" s="1083"/>
      <c r="AA54" s="1083"/>
      <c r="AB54" s="1083"/>
      <c r="AC54" s="1083"/>
      <c r="AD54" s="1083"/>
      <c r="AE54" s="1084"/>
      <c r="AF54" s="1085"/>
      <c r="AG54" s="1086"/>
      <c r="AH54" s="1086"/>
      <c r="AI54" s="1086"/>
      <c r="AJ54" s="1087"/>
      <c r="AK54" s="1088"/>
      <c r="AL54" s="1083"/>
      <c r="AM54" s="1083"/>
      <c r="AN54" s="1083"/>
      <c r="AO54" s="1083"/>
      <c r="AP54" s="1083"/>
      <c r="AQ54" s="1083"/>
      <c r="AR54" s="1083"/>
      <c r="AS54" s="1083"/>
      <c r="AT54" s="1083"/>
      <c r="AU54" s="1083"/>
      <c r="AV54" s="1083"/>
      <c r="AW54" s="1083"/>
      <c r="AX54" s="1083"/>
      <c r="AY54" s="1083"/>
      <c r="AZ54" s="1089"/>
      <c r="BA54" s="1089"/>
      <c r="BB54" s="1089"/>
      <c r="BC54" s="1089"/>
      <c r="BD54" s="1089"/>
      <c r="BE54" s="1074"/>
      <c r="BF54" s="1074"/>
      <c r="BG54" s="1074"/>
      <c r="BH54" s="1074"/>
      <c r="BI54" s="1075"/>
      <c r="BJ54" s="251"/>
      <c r="BK54" s="251"/>
      <c r="BL54" s="251"/>
      <c r="BM54" s="251"/>
      <c r="BN54" s="251"/>
      <c r="BO54" s="264"/>
      <c r="BP54" s="264"/>
      <c r="BQ54" s="261">
        <v>48</v>
      </c>
      <c r="BR54" s="262"/>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5"/>
    </row>
    <row r="55" spans="1:131" s="246" customFormat="1" ht="26.25" customHeight="1" x14ac:dyDescent="0.15">
      <c r="A55" s="260">
        <v>28</v>
      </c>
      <c r="B55" s="1079"/>
      <c r="C55" s="1080"/>
      <c r="D55" s="1080"/>
      <c r="E55" s="1080"/>
      <c r="F55" s="1080"/>
      <c r="G55" s="1080"/>
      <c r="H55" s="1080"/>
      <c r="I55" s="1080"/>
      <c r="J55" s="1080"/>
      <c r="K55" s="1080"/>
      <c r="L55" s="1080"/>
      <c r="M55" s="1080"/>
      <c r="N55" s="1080"/>
      <c r="O55" s="1080"/>
      <c r="P55" s="1081"/>
      <c r="Q55" s="1082"/>
      <c r="R55" s="1083"/>
      <c r="S55" s="1083"/>
      <c r="T55" s="1083"/>
      <c r="U55" s="1083"/>
      <c r="V55" s="1083"/>
      <c r="W55" s="1083"/>
      <c r="X55" s="1083"/>
      <c r="Y55" s="1083"/>
      <c r="Z55" s="1083"/>
      <c r="AA55" s="1083"/>
      <c r="AB55" s="1083"/>
      <c r="AC55" s="1083"/>
      <c r="AD55" s="1083"/>
      <c r="AE55" s="1084"/>
      <c r="AF55" s="1085"/>
      <c r="AG55" s="1086"/>
      <c r="AH55" s="1086"/>
      <c r="AI55" s="1086"/>
      <c r="AJ55" s="1087"/>
      <c r="AK55" s="1088"/>
      <c r="AL55" s="1083"/>
      <c r="AM55" s="1083"/>
      <c r="AN55" s="1083"/>
      <c r="AO55" s="1083"/>
      <c r="AP55" s="1083"/>
      <c r="AQ55" s="1083"/>
      <c r="AR55" s="1083"/>
      <c r="AS55" s="1083"/>
      <c r="AT55" s="1083"/>
      <c r="AU55" s="1083"/>
      <c r="AV55" s="1083"/>
      <c r="AW55" s="1083"/>
      <c r="AX55" s="1083"/>
      <c r="AY55" s="1083"/>
      <c r="AZ55" s="1089"/>
      <c r="BA55" s="1089"/>
      <c r="BB55" s="1089"/>
      <c r="BC55" s="1089"/>
      <c r="BD55" s="1089"/>
      <c r="BE55" s="1074"/>
      <c r="BF55" s="1074"/>
      <c r="BG55" s="1074"/>
      <c r="BH55" s="1074"/>
      <c r="BI55" s="1075"/>
      <c r="BJ55" s="251"/>
      <c r="BK55" s="251"/>
      <c r="BL55" s="251"/>
      <c r="BM55" s="251"/>
      <c r="BN55" s="251"/>
      <c r="BO55" s="264"/>
      <c r="BP55" s="264"/>
      <c r="BQ55" s="261">
        <v>49</v>
      </c>
      <c r="BR55" s="262"/>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5"/>
    </row>
    <row r="56" spans="1:131" s="246" customFormat="1" ht="26.25" customHeight="1" x14ac:dyDescent="0.15">
      <c r="A56" s="260">
        <v>29</v>
      </c>
      <c r="B56" s="1079"/>
      <c r="C56" s="1080"/>
      <c r="D56" s="1080"/>
      <c r="E56" s="1080"/>
      <c r="F56" s="1080"/>
      <c r="G56" s="1080"/>
      <c r="H56" s="1080"/>
      <c r="I56" s="1080"/>
      <c r="J56" s="1080"/>
      <c r="K56" s="1080"/>
      <c r="L56" s="1080"/>
      <c r="M56" s="1080"/>
      <c r="N56" s="1080"/>
      <c r="O56" s="1080"/>
      <c r="P56" s="1081"/>
      <c r="Q56" s="1082"/>
      <c r="R56" s="1083"/>
      <c r="S56" s="1083"/>
      <c r="T56" s="1083"/>
      <c r="U56" s="1083"/>
      <c r="V56" s="1083"/>
      <c r="W56" s="1083"/>
      <c r="X56" s="1083"/>
      <c r="Y56" s="1083"/>
      <c r="Z56" s="1083"/>
      <c r="AA56" s="1083"/>
      <c r="AB56" s="1083"/>
      <c r="AC56" s="1083"/>
      <c r="AD56" s="1083"/>
      <c r="AE56" s="1084"/>
      <c r="AF56" s="1085"/>
      <c r="AG56" s="1086"/>
      <c r="AH56" s="1086"/>
      <c r="AI56" s="1086"/>
      <c r="AJ56" s="1087"/>
      <c r="AK56" s="1088"/>
      <c r="AL56" s="1083"/>
      <c r="AM56" s="1083"/>
      <c r="AN56" s="1083"/>
      <c r="AO56" s="1083"/>
      <c r="AP56" s="1083"/>
      <c r="AQ56" s="1083"/>
      <c r="AR56" s="1083"/>
      <c r="AS56" s="1083"/>
      <c r="AT56" s="1083"/>
      <c r="AU56" s="1083"/>
      <c r="AV56" s="1083"/>
      <c r="AW56" s="1083"/>
      <c r="AX56" s="1083"/>
      <c r="AY56" s="1083"/>
      <c r="AZ56" s="1089"/>
      <c r="BA56" s="1089"/>
      <c r="BB56" s="1089"/>
      <c r="BC56" s="1089"/>
      <c r="BD56" s="1089"/>
      <c r="BE56" s="1074"/>
      <c r="BF56" s="1074"/>
      <c r="BG56" s="1074"/>
      <c r="BH56" s="1074"/>
      <c r="BI56" s="1075"/>
      <c r="BJ56" s="251"/>
      <c r="BK56" s="251"/>
      <c r="BL56" s="251"/>
      <c r="BM56" s="251"/>
      <c r="BN56" s="251"/>
      <c r="BO56" s="264"/>
      <c r="BP56" s="264"/>
      <c r="BQ56" s="261">
        <v>50</v>
      </c>
      <c r="BR56" s="262"/>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5"/>
    </row>
    <row r="57" spans="1:131" s="246" customFormat="1" ht="26.25" customHeight="1" x14ac:dyDescent="0.15">
      <c r="A57" s="260">
        <v>30</v>
      </c>
      <c r="B57" s="1079"/>
      <c r="C57" s="1080"/>
      <c r="D57" s="1080"/>
      <c r="E57" s="1080"/>
      <c r="F57" s="1080"/>
      <c r="G57" s="1080"/>
      <c r="H57" s="1080"/>
      <c r="I57" s="1080"/>
      <c r="J57" s="1080"/>
      <c r="K57" s="1080"/>
      <c r="L57" s="1080"/>
      <c r="M57" s="1080"/>
      <c r="N57" s="1080"/>
      <c r="O57" s="1080"/>
      <c r="P57" s="1081"/>
      <c r="Q57" s="1082"/>
      <c r="R57" s="1083"/>
      <c r="S57" s="1083"/>
      <c r="T57" s="1083"/>
      <c r="U57" s="1083"/>
      <c r="V57" s="1083"/>
      <c r="W57" s="1083"/>
      <c r="X57" s="1083"/>
      <c r="Y57" s="1083"/>
      <c r="Z57" s="1083"/>
      <c r="AA57" s="1083"/>
      <c r="AB57" s="1083"/>
      <c r="AC57" s="1083"/>
      <c r="AD57" s="1083"/>
      <c r="AE57" s="1084"/>
      <c r="AF57" s="1085"/>
      <c r="AG57" s="1086"/>
      <c r="AH57" s="1086"/>
      <c r="AI57" s="1086"/>
      <c r="AJ57" s="1087"/>
      <c r="AK57" s="1088"/>
      <c r="AL57" s="1083"/>
      <c r="AM57" s="1083"/>
      <c r="AN57" s="1083"/>
      <c r="AO57" s="1083"/>
      <c r="AP57" s="1083"/>
      <c r="AQ57" s="1083"/>
      <c r="AR57" s="1083"/>
      <c r="AS57" s="1083"/>
      <c r="AT57" s="1083"/>
      <c r="AU57" s="1083"/>
      <c r="AV57" s="1083"/>
      <c r="AW57" s="1083"/>
      <c r="AX57" s="1083"/>
      <c r="AY57" s="1083"/>
      <c r="AZ57" s="1089"/>
      <c r="BA57" s="1089"/>
      <c r="BB57" s="1089"/>
      <c r="BC57" s="1089"/>
      <c r="BD57" s="1089"/>
      <c r="BE57" s="1074"/>
      <c r="BF57" s="1074"/>
      <c r="BG57" s="1074"/>
      <c r="BH57" s="1074"/>
      <c r="BI57" s="1075"/>
      <c r="BJ57" s="251"/>
      <c r="BK57" s="251"/>
      <c r="BL57" s="251"/>
      <c r="BM57" s="251"/>
      <c r="BN57" s="251"/>
      <c r="BO57" s="264"/>
      <c r="BP57" s="264"/>
      <c r="BQ57" s="261">
        <v>51</v>
      </c>
      <c r="BR57" s="262"/>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5"/>
    </row>
    <row r="58" spans="1:131" s="246" customFormat="1" ht="26.25" customHeight="1" x14ac:dyDescent="0.15">
      <c r="A58" s="260">
        <v>31</v>
      </c>
      <c r="B58" s="1079"/>
      <c r="C58" s="1080"/>
      <c r="D58" s="1080"/>
      <c r="E58" s="1080"/>
      <c r="F58" s="1080"/>
      <c r="G58" s="1080"/>
      <c r="H58" s="1080"/>
      <c r="I58" s="1080"/>
      <c r="J58" s="1080"/>
      <c r="K58" s="1080"/>
      <c r="L58" s="1080"/>
      <c r="M58" s="1080"/>
      <c r="N58" s="1080"/>
      <c r="O58" s="1080"/>
      <c r="P58" s="1081"/>
      <c r="Q58" s="1082"/>
      <c r="R58" s="1083"/>
      <c r="S58" s="1083"/>
      <c r="T58" s="1083"/>
      <c r="U58" s="1083"/>
      <c r="V58" s="1083"/>
      <c r="W58" s="1083"/>
      <c r="X58" s="1083"/>
      <c r="Y58" s="1083"/>
      <c r="Z58" s="1083"/>
      <c r="AA58" s="1083"/>
      <c r="AB58" s="1083"/>
      <c r="AC58" s="1083"/>
      <c r="AD58" s="1083"/>
      <c r="AE58" s="1084"/>
      <c r="AF58" s="1085"/>
      <c r="AG58" s="1086"/>
      <c r="AH58" s="1086"/>
      <c r="AI58" s="1086"/>
      <c r="AJ58" s="1087"/>
      <c r="AK58" s="1088"/>
      <c r="AL58" s="1083"/>
      <c r="AM58" s="1083"/>
      <c r="AN58" s="1083"/>
      <c r="AO58" s="1083"/>
      <c r="AP58" s="1083"/>
      <c r="AQ58" s="1083"/>
      <c r="AR58" s="1083"/>
      <c r="AS58" s="1083"/>
      <c r="AT58" s="1083"/>
      <c r="AU58" s="1083"/>
      <c r="AV58" s="1083"/>
      <c r="AW58" s="1083"/>
      <c r="AX58" s="1083"/>
      <c r="AY58" s="1083"/>
      <c r="AZ58" s="1089"/>
      <c r="BA58" s="1089"/>
      <c r="BB58" s="1089"/>
      <c r="BC58" s="1089"/>
      <c r="BD58" s="1089"/>
      <c r="BE58" s="1074"/>
      <c r="BF58" s="1074"/>
      <c r="BG58" s="1074"/>
      <c r="BH58" s="1074"/>
      <c r="BI58" s="1075"/>
      <c r="BJ58" s="251"/>
      <c r="BK58" s="251"/>
      <c r="BL58" s="251"/>
      <c r="BM58" s="251"/>
      <c r="BN58" s="251"/>
      <c r="BO58" s="264"/>
      <c r="BP58" s="264"/>
      <c r="BQ58" s="261">
        <v>52</v>
      </c>
      <c r="BR58" s="262"/>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5"/>
    </row>
    <row r="59" spans="1:131" s="246" customFormat="1" ht="26.25" customHeight="1" x14ac:dyDescent="0.15">
      <c r="A59" s="260">
        <v>32</v>
      </c>
      <c r="B59" s="1079"/>
      <c r="C59" s="1080"/>
      <c r="D59" s="1080"/>
      <c r="E59" s="1080"/>
      <c r="F59" s="1080"/>
      <c r="G59" s="1080"/>
      <c r="H59" s="1080"/>
      <c r="I59" s="1080"/>
      <c r="J59" s="1080"/>
      <c r="K59" s="1080"/>
      <c r="L59" s="1080"/>
      <c r="M59" s="1080"/>
      <c r="N59" s="1080"/>
      <c r="O59" s="1080"/>
      <c r="P59" s="1081"/>
      <c r="Q59" s="1082"/>
      <c r="R59" s="1083"/>
      <c r="S59" s="1083"/>
      <c r="T59" s="1083"/>
      <c r="U59" s="1083"/>
      <c r="V59" s="1083"/>
      <c r="W59" s="1083"/>
      <c r="X59" s="1083"/>
      <c r="Y59" s="1083"/>
      <c r="Z59" s="1083"/>
      <c r="AA59" s="1083"/>
      <c r="AB59" s="1083"/>
      <c r="AC59" s="1083"/>
      <c r="AD59" s="1083"/>
      <c r="AE59" s="1084"/>
      <c r="AF59" s="1085"/>
      <c r="AG59" s="1086"/>
      <c r="AH59" s="1086"/>
      <c r="AI59" s="1086"/>
      <c r="AJ59" s="1087"/>
      <c r="AK59" s="1088"/>
      <c r="AL59" s="1083"/>
      <c r="AM59" s="1083"/>
      <c r="AN59" s="1083"/>
      <c r="AO59" s="1083"/>
      <c r="AP59" s="1083"/>
      <c r="AQ59" s="1083"/>
      <c r="AR59" s="1083"/>
      <c r="AS59" s="1083"/>
      <c r="AT59" s="1083"/>
      <c r="AU59" s="1083"/>
      <c r="AV59" s="1083"/>
      <c r="AW59" s="1083"/>
      <c r="AX59" s="1083"/>
      <c r="AY59" s="1083"/>
      <c r="AZ59" s="1089"/>
      <c r="BA59" s="1089"/>
      <c r="BB59" s="1089"/>
      <c r="BC59" s="1089"/>
      <c r="BD59" s="1089"/>
      <c r="BE59" s="1074"/>
      <c r="BF59" s="1074"/>
      <c r="BG59" s="1074"/>
      <c r="BH59" s="1074"/>
      <c r="BI59" s="1075"/>
      <c r="BJ59" s="251"/>
      <c r="BK59" s="251"/>
      <c r="BL59" s="251"/>
      <c r="BM59" s="251"/>
      <c r="BN59" s="251"/>
      <c r="BO59" s="264"/>
      <c r="BP59" s="264"/>
      <c r="BQ59" s="261">
        <v>53</v>
      </c>
      <c r="BR59" s="262"/>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5"/>
    </row>
    <row r="60" spans="1:131" s="246" customFormat="1" ht="26.25" customHeight="1" x14ac:dyDescent="0.15">
      <c r="A60" s="260">
        <v>33</v>
      </c>
      <c r="B60" s="1079"/>
      <c r="C60" s="1080"/>
      <c r="D60" s="1080"/>
      <c r="E60" s="1080"/>
      <c r="F60" s="1080"/>
      <c r="G60" s="1080"/>
      <c r="H60" s="1080"/>
      <c r="I60" s="1080"/>
      <c r="J60" s="1080"/>
      <c r="K60" s="1080"/>
      <c r="L60" s="1080"/>
      <c r="M60" s="1080"/>
      <c r="N60" s="1080"/>
      <c r="O60" s="1080"/>
      <c r="P60" s="1081"/>
      <c r="Q60" s="1082"/>
      <c r="R60" s="1083"/>
      <c r="S60" s="1083"/>
      <c r="T60" s="1083"/>
      <c r="U60" s="1083"/>
      <c r="V60" s="1083"/>
      <c r="W60" s="1083"/>
      <c r="X60" s="1083"/>
      <c r="Y60" s="1083"/>
      <c r="Z60" s="1083"/>
      <c r="AA60" s="1083"/>
      <c r="AB60" s="1083"/>
      <c r="AC60" s="1083"/>
      <c r="AD60" s="1083"/>
      <c r="AE60" s="1084"/>
      <c r="AF60" s="1085"/>
      <c r="AG60" s="1086"/>
      <c r="AH60" s="1086"/>
      <c r="AI60" s="1086"/>
      <c r="AJ60" s="1087"/>
      <c r="AK60" s="1088"/>
      <c r="AL60" s="1083"/>
      <c r="AM60" s="1083"/>
      <c r="AN60" s="1083"/>
      <c r="AO60" s="1083"/>
      <c r="AP60" s="1083"/>
      <c r="AQ60" s="1083"/>
      <c r="AR60" s="1083"/>
      <c r="AS60" s="1083"/>
      <c r="AT60" s="1083"/>
      <c r="AU60" s="1083"/>
      <c r="AV60" s="1083"/>
      <c r="AW60" s="1083"/>
      <c r="AX60" s="1083"/>
      <c r="AY60" s="1083"/>
      <c r="AZ60" s="1089"/>
      <c r="BA60" s="1089"/>
      <c r="BB60" s="1089"/>
      <c r="BC60" s="1089"/>
      <c r="BD60" s="1089"/>
      <c r="BE60" s="1074"/>
      <c r="BF60" s="1074"/>
      <c r="BG60" s="1074"/>
      <c r="BH60" s="1074"/>
      <c r="BI60" s="1075"/>
      <c r="BJ60" s="251"/>
      <c r="BK60" s="251"/>
      <c r="BL60" s="251"/>
      <c r="BM60" s="251"/>
      <c r="BN60" s="251"/>
      <c r="BO60" s="264"/>
      <c r="BP60" s="264"/>
      <c r="BQ60" s="261">
        <v>54</v>
      </c>
      <c r="BR60" s="262"/>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5"/>
    </row>
    <row r="61" spans="1:131" s="246" customFormat="1" ht="26.25" customHeight="1" thickBot="1" x14ac:dyDescent="0.2">
      <c r="A61" s="260">
        <v>34</v>
      </c>
      <c r="B61" s="1079"/>
      <c r="C61" s="1080"/>
      <c r="D61" s="1080"/>
      <c r="E61" s="1080"/>
      <c r="F61" s="1080"/>
      <c r="G61" s="1080"/>
      <c r="H61" s="1080"/>
      <c r="I61" s="1080"/>
      <c r="J61" s="1080"/>
      <c r="K61" s="1080"/>
      <c r="L61" s="1080"/>
      <c r="M61" s="1080"/>
      <c r="N61" s="1080"/>
      <c r="O61" s="1080"/>
      <c r="P61" s="1081"/>
      <c r="Q61" s="1082"/>
      <c r="R61" s="1083"/>
      <c r="S61" s="1083"/>
      <c r="T61" s="1083"/>
      <c r="U61" s="1083"/>
      <c r="V61" s="1083"/>
      <c r="W61" s="1083"/>
      <c r="X61" s="1083"/>
      <c r="Y61" s="1083"/>
      <c r="Z61" s="1083"/>
      <c r="AA61" s="1083"/>
      <c r="AB61" s="1083"/>
      <c r="AC61" s="1083"/>
      <c r="AD61" s="1083"/>
      <c r="AE61" s="1084"/>
      <c r="AF61" s="1085"/>
      <c r="AG61" s="1086"/>
      <c r="AH61" s="1086"/>
      <c r="AI61" s="1086"/>
      <c r="AJ61" s="1087"/>
      <c r="AK61" s="1088"/>
      <c r="AL61" s="1083"/>
      <c r="AM61" s="1083"/>
      <c r="AN61" s="1083"/>
      <c r="AO61" s="1083"/>
      <c r="AP61" s="1083"/>
      <c r="AQ61" s="1083"/>
      <c r="AR61" s="1083"/>
      <c r="AS61" s="1083"/>
      <c r="AT61" s="1083"/>
      <c r="AU61" s="1083"/>
      <c r="AV61" s="1083"/>
      <c r="AW61" s="1083"/>
      <c r="AX61" s="1083"/>
      <c r="AY61" s="1083"/>
      <c r="AZ61" s="1089"/>
      <c r="BA61" s="1089"/>
      <c r="BB61" s="1089"/>
      <c r="BC61" s="1089"/>
      <c r="BD61" s="1089"/>
      <c r="BE61" s="1074"/>
      <c r="BF61" s="1074"/>
      <c r="BG61" s="1074"/>
      <c r="BH61" s="1074"/>
      <c r="BI61" s="1075"/>
      <c r="BJ61" s="251"/>
      <c r="BK61" s="251"/>
      <c r="BL61" s="251"/>
      <c r="BM61" s="251"/>
      <c r="BN61" s="251"/>
      <c r="BO61" s="264"/>
      <c r="BP61" s="264"/>
      <c r="BQ61" s="261">
        <v>55</v>
      </c>
      <c r="BR61" s="262"/>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5"/>
    </row>
    <row r="62" spans="1:131" s="246" customFormat="1" ht="26.25" customHeight="1" x14ac:dyDescent="0.15">
      <c r="A62" s="260">
        <v>35</v>
      </c>
      <c r="B62" s="1079"/>
      <c r="C62" s="1080"/>
      <c r="D62" s="1080"/>
      <c r="E62" s="1080"/>
      <c r="F62" s="1080"/>
      <c r="G62" s="1080"/>
      <c r="H62" s="1080"/>
      <c r="I62" s="1080"/>
      <c r="J62" s="1080"/>
      <c r="K62" s="1080"/>
      <c r="L62" s="1080"/>
      <c r="M62" s="1080"/>
      <c r="N62" s="1080"/>
      <c r="O62" s="1080"/>
      <c r="P62" s="1081"/>
      <c r="Q62" s="1082"/>
      <c r="R62" s="1083"/>
      <c r="S62" s="1083"/>
      <c r="T62" s="1083"/>
      <c r="U62" s="1083"/>
      <c r="V62" s="1083"/>
      <c r="W62" s="1083"/>
      <c r="X62" s="1083"/>
      <c r="Y62" s="1083"/>
      <c r="Z62" s="1083"/>
      <c r="AA62" s="1083"/>
      <c r="AB62" s="1083"/>
      <c r="AC62" s="1083"/>
      <c r="AD62" s="1083"/>
      <c r="AE62" s="1084"/>
      <c r="AF62" s="1085"/>
      <c r="AG62" s="1086"/>
      <c r="AH62" s="1086"/>
      <c r="AI62" s="1086"/>
      <c r="AJ62" s="1087"/>
      <c r="AK62" s="1088"/>
      <c r="AL62" s="1083"/>
      <c r="AM62" s="1083"/>
      <c r="AN62" s="1083"/>
      <c r="AO62" s="1083"/>
      <c r="AP62" s="1083"/>
      <c r="AQ62" s="1083"/>
      <c r="AR62" s="1083"/>
      <c r="AS62" s="1083"/>
      <c r="AT62" s="1083"/>
      <c r="AU62" s="1083"/>
      <c r="AV62" s="1083"/>
      <c r="AW62" s="1083"/>
      <c r="AX62" s="1083"/>
      <c r="AY62" s="1083"/>
      <c r="AZ62" s="1089"/>
      <c r="BA62" s="1089"/>
      <c r="BB62" s="1089"/>
      <c r="BC62" s="1089"/>
      <c r="BD62" s="1089"/>
      <c r="BE62" s="1074"/>
      <c r="BF62" s="1074"/>
      <c r="BG62" s="1074"/>
      <c r="BH62" s="1074"/>
      <c r="BI62" s="1075"/>
      <c r="BJ62" s="1076" t="s">
        <v>416</v>
      </c>
      <c r="BK62" s="1077"/>
      <c r="BL62" s="1077"/>
      <c r="BM62" s="1077"/>
      <c r="BN62" s="1078"/>
      <c r="BO62" s="264"/>
      <c r="BP62" s="264"/>
      <c r="BQ62" s="261">
        <v>56</v>
      </c>
      <c r="BR62" s="262"/>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5"/>
    </row>
    <row r="63" spans="1:131" s="246" customFormat="1" ht="26.25" customHeight="1" thickBot="1" x14ac:dyDescent="0.2">
      <c r="A63" s="263" t="s">
        <v>395</v>
      </c>
      <c r="B63" s="1002" t="s">
        <v>417</v>
      </c>
      <c r="C63" s="1003"/>
      <c r="D63" s="1003"/>
      <c r="E63" s="1003"/>
      <c r="F63" s="1003"/>
      <c r="G63" s="1003"/>
      <c r="H63" s="1003"/>
      <c r="I63" s="1003"/>
      <c r="J63" s="1003"/>
      <c r="K63" s="1003"/>
      <c r="L63" s="1003"/>
      <c r="M63" s="1003"/>
      <c r="N63" s="1003"/>
      <c r="O63" s="1003"/>
      <c r="P63" s="1004"/>
      <c r="Q63" s="1020"/>
      <c r="R63" s="1021"/>
      <c r="S63" s="1021"/>
      <c r="T63" s="1021"/>
      <c r="U63" s="1021"/>
      <c r="V63" s="1021"/>
      <c r="W63" s="1021"/>
      <c r="X63" s="1021"/>
      <c r="Y63" s="1021"/>
      <c r="Z63" s="1021"/>
      <c r="AA63" s="1021"/>
      <c r="AB63" s="1021"/>
      <c r="AC63" s="1021"/>
      <c r="AD63" s="1021"/>
      <c r="AE63" s="1093"/>
      <c r="AF63" s="1094">
        <v>470</v>
      </c>
      <c r="AG63" s="1017"/>
      <c r="AH63" s="1017"/>
      <c r="AI63" s="1017"/>
      <c r="AJ63" s="1095"/>
      <c r="AK63" s="1096"/>
      <c r="AL63" s="1021"/>
      <c r="AM63" s="1021"/>
      <c r="AN63" s="1021"/>
      <c r="AO63" s="1021"/>
      <c r="AP63" s="1017">
        <v>3463</v>
      </c>
      <c r="AQ63" s="1017"/>
      <c r="AR63" s="1017"/>
      <c r="AS63" s="1017"/>
      <c r="AT63" s="1017"/>
      <c r="AU63" s="1017">
        <v>1715</v>
      </c>
      <c r="AV63" s="1017"/>
      <c r="AW63" s="1017"/>
      <c r="AX63" s="1017"/>
      <c r="AY63" s="1017"/>
      <c r="AZ63" s="1090"/>
      <c r="BA63" s="1090"/>
      <c r="BB63" s="1090"/>
      <c r="BC63" s="1090"/>
      <c r="BD63" s="1090"/>
      <c r="BE63" s="1018"/>
      <c r="BF63" s="1018"/>
      <c r="BG63" s="1018"/>
      <c r="BH63" s="1018"/>
      <c r="BI63" s="1019"/>
      <c r="BJ63" s="1091" t="s">
        <v>397</v>
      </c>
      <c r="BK63" s="1009"/>
      <c r="BL63" s="1009"/>
      <c r="BM63" s="1009"/>
      <c r="BN63" s="1092"/>
      <c r="BO63" s="264"/>
      <c r="BP63" s="264"/>
      <c r="BQ63" s="261">
        <v>57</v>
      </c>
      <c r="BR63" s="262"/>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5"/>
    </row>
    <row r="65" spans="1:131" s="246" customFormat="1" ht="26.25" customHeight="1" thickBot="1" x14ac:dyDescent="0.2">
      <c r="A65" s="251" t="s">
        <v>418</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5"/>
    </row>
    <row r="66" spans="1:131" s="246"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402</v>
      </c>
      <c r="AB66" s="1057"/>
      <c r="AC66" s="1057"/>
      <c r="AD66" s="1057"/>
      <c r="AE66" s="1058"/>
      <c r="AF66" s="1062" t="s">
        <v>422</v>
      </c>
      <c r="AG66" s="1063"/>
      <c r="AH66" s="1063"/>
      <c r="AI66" s="1063"/>
      <c r="AJ66" s="1064"/>
      <c r="AK66" s="1056" t="s">
        <v>423</v>
      </c>
      <c r="AL66" s="1051"/>
      <c r="AM66" s="1051"/>
      <c r="AN66" s="1051"/>
      <c r="AO66" s="1052"/>
      <c r="AP66" s="1056" t="s">
        <v>405</v>
      </c>
      <c r="AQ66" s="1057"/>
      <c r="AR66" s="1057"/>
      <c r="AS66" s="1057"/>
      <c r="AT66" s="1058"/>
      <c r="AU66" s="1056" t="s">
        <v>424</v>
      </c>
      <c r="AV66" s="1057"/>
      <c r="AW66" s="1057"/>
      <c r="AX66" s="1057"/>
      <c r="AY66" s="1058"/>
      <c r="AZ66" s="1056" t="s">
        <v>382</v>
      </c>
      <c r="BA66" s="1057"/>
      <c r="BB66" s="1057"/>
      <c r="BC66" s="1057"/>
      <c r="BD66" s="1072"/>
      <c r="BE66" s="264"/>
      <c r="BF66" s="264"/>
      <c r="BG66" s="264"/>
      <c r="BH66" s="264"/>
      <c r="BI66" s="264"/>
      <c r="BJ66" s="264"/>
      <c r="BK66" s="264"/>
      <c r="BL66" s="264"/>
      <c r="BM66" s="264"/>
      <c r="BN66" s="264"/>
      <c r="BO66" s="264"/>
      <c r="BP66" s="264"/>
      <c r="BQ66" s="261">
        <v>60</v>
      </c>
      <c r="BR66" s="266"/>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5"/>
    </row>
    <row r="67" spans="1:131" s="246"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4"/>
      <c r="BF67" s="264"/>
      <c r="BG67" s="264"/>
      <c r="BH67" s="264"/>
      <c r="BI67" s="264"/>
      <c r="BJ67" s="264"/>
      <c r="BK67" s="264"/>
      <c r="BL67" s="264"/>
      <c r="BM67" s="264"/>
      <c r="BN67" s="264"/>
      <c r="BO67" s="264"/>
      <c r="BP67" s="264"/>
      <c r="BQ67" s="261">
        <v>61</v>
      </c>
      <c r="BR67" s="266"/>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5"/>
    </row>
    <row r="68" spans="1:131" s="246" customFormat="1" ht="26.25" customHeight="1" thickTop="1" x14ac:dyDescent="0.15">
      <c r="A68" s="257">
        <v>1</v>
      </c>
      <c r="B68" s="1165" t="s">
        <v>585</v>
      </c>
      <c r="C68" s="1166"/>
      <c r="D68" s="1166"/>
      <c r="E68" s="1166"/>
      <c r="F68" s="1166"/>
      <c r="G68" s="1166"/>
      <c r="H68" s="1166"/>
      <c r="I68" s="1166"/>
      <c r="J68" s="1166"/>
      <c r="K68" s="1166"/>
      <c r="L68" s="1166"/>
      <c r="M68" s="1166"/>
      <c r="N68" s="1166"/>
      <c r="O68" s="1166"/>
      <c r="P68" s="1167"/>
      <c r="Q68" s="1043">
        <v>4306</v>
      </c>
      <c r="R68" s="1040"/>
      <c r="S68" s="1040"/>
      <c r="T68" s="1040"/>
      <c r="U68" s="1040"/>
      <c r="V68" s="1040">
        <v>3703</v>
      </c>
      <c r="W68" s="1040"/>
      <c r="X68" s="1040"/>
      <c r="Y68" s="1040"/>
      <c r="Z68" s="1040"/>
      <c r="AA68" s="1040">
        <v>603</v>
      </c>
      <c r="AB68" s="1040"/>
      <c r="AC68" s="1040"/>
      <c r="AD68" s="1040"/>
      <c r="AE68" s="1040"/>
      <c r="AF68" s="1040">
        <v>603</v>
      </c>
      <c r="AG68" s="1040"/>
      <c r="AH68" s="1040"/>
      <c r="AI68" s="1040"/>
      <c r="AJ68" s="1040"/>
      <c r="AK68" s="1040">
        <v>388</v>
      </c>
      <c r="AL68" s="1040"/>
      <c r="AM68" s="1040"/>
      <c r="AN68" s="1040"/>
      <c r="AO68" s="1040"/>
      <c r="AP68" s="1040">
        <v>868</v>
      </c>
      <c r="AQ68" s="1040"/>
      <c r="AR68" s="1040"/>
      <c r="AS68" s="1040"/>
      <c r="AT68" s="1040"/>
      <c r="AU68" s="1040">
        <v>120</v>
      </c>
      <c r="AV68" s="1040"/>
      <c r="AW68" s="1040"/>
      <c r="AX68" s="1040"/>
      <c r="AY68" s="1040"/>
      <c r="AZ68" s="1041"/>
      <c r="BA68" s="1041"/>
      <c r="BB68" s="1041"/>
      <c r="BC68" s="1041"/>
      <c r="BD68" s="1042"/>
      <c r="BE68" s="264"/>
      <c r="BF68" s="264"/>
      <c r="BG68" s="264"/>
      <c r="BH68" s="264"/>
      <c r="BI68" s="264"/>
      <c r="BJ68" s="264"/>
      <c r="BK68" s="264"/>
      <c r="BL68" s="264"/>
      <c r="BM68" s="264"/>
      <c r="BN68" s="264"/>
      <c r="BO68" s="264"/>
      <c r="BP68" s="264"/>
      <c r="BQ68" s="261">
        <v>62</v>
      </c>
      <c r="BR68" s="266"/>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5"/>
    </row>
    <row r="69" spans="1:131" s="246" customFormat="1" ht="26.25" customHeight="1" x14ac:dyDescent="0.15">
      <c r="A69" s="260">
        <v>2</v>
      </c>
      <c r="B69" s="1032" t="s">
        <v>586</v>
      </c>
      <c r="C69" s="1033"/>
      <c r="D69" s="1033"/>
      <c r="E69" s="1033"/>
      <c r="F69" s="1033"/>
      <c r="G69" s="1033"/>
      <c r="H69" s="1033"/>
      <c r="I69" s="1033"/>
      <c r="J69" s="1033"/>
      <c r="K69" s="1033"/>
      <c r="L69" s="1033"/>
      <c r="M69" s="1033"/>
      <c r="N69" s="1033"/>
      <c r="O69" s="1033"/>
      <c r="P69" s="1034"/>
      <c r="Q69" s="1035">
        <v>214</v>
      </c>
      <c r="R69" s="1029"/>
      <c r="S69" s="1029"/>
      <c r="T69" s="1029"/>
      <c r="U69" s="1029"/>
      <c r="V69" s="1029">
        <v>183</v>
      </c>
      <c r="W69" s="1029"/>
      <c r="X69" s="1029"/>
      <c r="Y69" s="1029"/>
      <c r="Z69" s="1029"/>
      <c r="AA69" s="1029">
        <v>31</v>
      </c>
      <c r="AB69" s="1029"/>
      <c r="AC69" s="1029"/>
      <c r="AD69" s="1029"/>
      <c r="AE69" s="1029"/>
      <c r="AF69" s="1029">
        <v>31</v>
      </c>
      <c r="AG69" s="1029"/>
      <c r="AH69" s="1029"/>
      <c r="AI69" s="1029"/>
      <c r="AJ69" s="1029"/>
      <c r="AK69" s="1029">
        <v>5</v>
      </c>
      <c r="AL69" s="1029"/>
      <c r="AM69" s="1029"/>
      <c r="AN69" s="1029"/>
      <c r="AO69" s="1029"/>
      <c r="AP69" s="1029" t="s">
        <v>517</v>
      </c>
      <c r="AQ69" s="1029"/>
      <c r="AR69" s="1029"/>
      <c r="AS69" s="1029"/>
      <c r="AT69" s="1029"/>
      <c r="AU69" s="1029" t="s">
        <v>517</v>
      </c>
      <c r="AV69" s="1029"/>
      <c r="AW69" s="1029"/>
      <c r="AX69" s="1029"/>
      <c r="AY69" s="1029"/>
      <c r="AZ69" s="1030"/>
      <c r="BA69" s="1030"/>
      <c r="BB69" s="1030"/>
      <c r="BC69" s="1030"/>
      <c r="BD69" s="1031"/>
      <c r="BE69" s="264"/>
      <c r="BF69" s="264"/>
      <c r="BG69" s="264"/>
      <c r="BH69" s="264"/>
      <c r="BI69" s="264"/>
      <c r="BJ69" s="264"/>
      <c r="BK69" s="264"/>
      <c r="BL69" s="264"/>
      <c r="BM69" s="264"/>
      <c r="BN69" s="264"/>
      <c r="BO69" s="264"/>
      <c r="BP69" s="264"/>
      <c r="BQ69" s="261">
        <v>63</v>
      </c>
      <c r="BR69" s="266"/>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5"/>
    </row>
    <row r="70" spans="1:131" s="246" customFormat="1" ht="26.25" customHeight="1" x14ac:dyDescent="0.15">
      <c r="A70" s="260">
        <v>3</v>
      </c>
      <c r="B70" s="1032" t="s">
        <v>587</v>
      </c>
      <c r="C70" s="1033"/>
      <c r="D70" s="1033"/>
      <c r="E70" s="1033"/>
      <c r="F70" s="1033"/>
      <c r="G70" s="1033"/>
      <c r="H70" s="1033"/>
      <c r="I70" s="1033"/>
      <c r="J70" s="1033"/>
      <c r="K70" s="1033"/>
      <c r="L70" s="1033"/>
      <c r="M70" s="1033"/>
      <c r="N70" s="1033"/>
      <c r="O70" s="1033"/>
      <c r="P70" s="1034"/>
      <c r="Q70" s="1035">
        <v>681</v>
      </c>
      <c r="R70" s="1029"/>
      <c r="S70" s="1029"/>
      <c r="T70" s="1029"/>
      <c r="U70" s="1029"/>
      <c r="V70" s="1029">
        <v>581</v>
      </c>
      <c r="W70" s="1029"/>
      <c r="X70" s="1029"/>
      <c r="Y70" s="1029"/>
      <c r="Z70" s="1029"/>
      <c r="AA70" s="1029">
        <v>100</v>
      </c>
      <c r="AB70" s="1029"/>
      <c r="AC70" s="1029"/>
      <c r="AD70" s="1029"/>
      <c r="AE70" s="1029"/>
      <c r="AF70" s="1029">
        <v>60</v>
      </c>
      <c r="AG70" s="1029"/>
      <c r="AH70" s="1029"/>
      <c r="AI70" s="1029"/>
      <c r="AJ70" s="1029"/>
      <c r="AK70" s="1029" t="s">
        <v>517</v>
      </c>
      <c r="AL70" s="1029"/>
      <c r="AM70" s="1029"/>
      <c r="AN70" s="1029"/>
      <c r="AO70" s="1029"/>
      <c r="AP70" s="1029">
        <v>7</v>
      </c>
      <c r="AQ70" s="1029"/>
      <c r="AR70" s="1029"/>
      <c r="AS70" s="1029"/>
      <c r="AT70" s="1029"/>
      <c r="AU70" s="1029">
        <v>1</v>
      </c>
      <c r="AV70" s="1029"/>
      <c r="AW70" s="1029"/>
      <c r="AX70" s="1029"/>
      <c r="AY70" s="1029"/>
      <c r="AZ70" s="1030"/>
      <c r="BA70" s="1030"/>
      <c r="BB70" s="1030"/>
      <c r="BC70" s="1030"/>
      <c r="BD70" s="1031"/>
      <c r="BE70" s="264"/>
      <c r="BF70" s="264"/>
      <c r="BG70" s="264"/>
      <c r="BH70" s="264"/>
      <c r="BI70" s="264"/>
      <c r="BJ70" s="264"/>
      <c r="BK70" s="264"/>
      <c r="BL70" s="264"/>
      <c r="BM70" s="264"/>
      <c r="BN70" s="264"/>
      <c r="BO70" s="264"/>
      <c r="BP70" s="264"/>
      <c r="BQ70" s="261">
        <v>64</v>
      </c>
      <c r="BR70" s="266"/>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5"/>
    </row>
    <row r="71" spans="1:131" s="246" customFormat="1" ht="26.25" customHeight="1" x14ac:dyDescent="0.15">
      <c r="A71" s="260">
        <v>4</v>
      </c>
      <c r="B71" s="1032" t="s">
        <v>588</v>
      </c>
      <c r="C71" s="1033"/>
      <c r="D71" s="1033"/>
      <c r="E71" s="1033"/>
      <c r="F71" s="1033"/>
      <c r="G71" s="1033"/>
      <c r="H71" s="1033"/>
      <c r="I71" s="1033"/>
      <c r="J71" s="1033"/>
      <c r="K71" s="1033"/>
      <c r="L71" s="1033"/>
      <c r="M71" s="1033"/>
      <c r="N71" s="1033"/>
      <c r="O71" s="1033"/>
      <c r="P71" s="1034"/>
      <c r="Q71" s="1035">
        <v>6996</v>
      </c>
      <c r="R71" s="1029"/>
      <c r="S71" s="1029"/>
      <c r="T71" s="1029"/>
      <c r="U71" s="1029"/>
      <c r="V71" s="1029">
        <v>6436</v>
      </c>
      <c r="W71" s="1029"/>
      <c r="X71" s="1029"/>
      <c r="Y71" s="1029"/>
      <c r="Z71" s="1029"/>
      <c r="AA71" s="1029">
        <v>560</v>
      </c>
      <c r="AB71" s="1029"/>
      <c r="AC71" s="1029"/>
      <c r="AD71" s="1029"/>
      <c r="AE71" s="1029"/>
      <c r="AF71" s="1029">
        <v>560</v>
      </c>
      <c r="AG71" s="1029"/>
      <c r="AH71" s="1029"/>
      <c r="AI71" s="1029"/>
      <c r="AJ71" s="1029"/>
      <c r="AK71" s="1029">
        <v>2</v>
      </c>
      <c r="AL71" s="1029"/>
      <c r="AM71" s="1029"/>
      <c r="AN71" s="1029"/>
      <c r="AO71" s="1029"/>
      <c r="AP71" s="1029" t="s">
        <v>517</v>
      </c>
      <c r="AQ71" s="1029"/>
      <c r="AR71" s="1029"/>
      <c r="AS71" s="1029"/>
      <c r="AT71" s="1029"/>
      <c r="AU71" s="1029" t="s">
        <v>517</v>
      </c>
      <c r="AV71" s="1029"/>
      <c r="AW71" s="1029"/>
      <c r="AX71" s="1029"/>
      <c r="AY71" s="1029"/>
      <c r="AZ71" s="1030"/>
      <c r="BA71" s="1030"/>
      <c r="BB71" s="1030"/>
      <c r="BC71" s="1030"/>
      <c r="BD71" s="1031"/>
      <c r="BE71" s="264"/>
      <c r="BF71" s="264"/>
      <c r="BG71" s="264"/>
      <c r="BH71" s="264"/>
      <c r="BI71" s="264"/>
      <c r="BJ71" s="264"/>
      <c r="BK71" s="264"/>
      <c r="BL71" s="264"/>
      <c r="BM71" s="264"/>
      <c r="BN71" s="264"/>
      <c r="BO71" s="264"/>
      <c r="BP71" s="264"/>
      <c r="BQ71" s="261">
        <v>65</v>
      </c>
      <c r="BR71" s="266"/>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5"/>
    </row>
    <row r="72" spans="1:131" s="246" customFormat="1" ht="26.25" customHeight="1" x14ac:dyDescent="0.15">
      <c r="A72" s="260">
        <v>5</v>
      </c>
      <c r="B72" s="1032" t="s">
        <v>589</v>
      </c>
      <c r="C72" s="1033"/>
      <c r="D72" s="1033"/>
      <c r="E72" s="1033"/>
      <c r="F72" s="1033"/>
      <c r="G72" s="1033"/>
      <c r="H72" s="1033"/>
      <c r="I72" s="1033"/>
      <c r="J72" s="1033"/>
      <c r="K72" s="1033"/>
      <c r="L72" s="1033"/>
      <c r="M72" s="1033"/>
      <c r="N72" s="1033"/>
      <c r="O72" s="1033"/>
      <c r="P72" s="1034"/>
      <c r="Q72" s="1035"/>
      <c r="R72" s="1029"/>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029"/>
      <c r="AR72" s="1029"/>
      <c r="AS72" s="1029"/>
      <c r="AT72" s="1029"/>
      <c r="AU72" s="1029"/>
      <c r="AV72" s="1029"/>
      <c r="AW72" s="1029"/>
      <c r="AX72" s="1029"/>
      <c r="AY72" s="1029"/>
      <c r="AZ72" s="1030"/>
      <c r="BA72" s="1030"/>
      <c r="BB72" s="1030"/>
      <c r="BC72" s="1030"/>
      <c r="BD72" s="1031"/>
      <c r="BE72" s="264"/>
      <c r="BF72" s="264"/>
      <c r="BG72" s="264"/>
      <c r="BH72" s="264"/>
      <c r="BI72" s="264"/>
      <c r="BJ72" s="264"/>
      <c r="BK72" s="264"/>
      <c r="BL72" s="264"/>
      <c r="BM72" s="264"/>
      <c r="BN72" s="264"/>
      <c r="BO72" s="264"/>
      <c r="BP72" s="264"/>
      <c r="BQ72" s="261">
        <v>66</v>
      </c>
      <c r="BR72" s="266"/>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5"/>
    </row>
    <row r="73" spans="1:131" s="246" customFormat="1" ht="26.25" customHeight="1" x14ac:dyDescent="0.15">
      <c r="A73" s="260">
        <v>6</v>
      </c>
      <c r="B73" s="1032" t="s">
        <v>590</v>
      </c>
      <c r="C73" s="1033"/>
      <c r="D73" s="1033"/>
      <c r="E73" s="1033"/>
      <c r="F73" s="1033"/>
      <c r="G73" s="1033"/>
      <c r="H73" s="1033"/>
      <c r="I73" s="1033"/>
      <c r="J73" s="1033"/>
      <c r="K73" s="1033"/>
      <c r="L73" s="1033"/>
      <c r="M73" s="1033"/>
      <c r="N73" s="1033"/>
      <c r="O73" s="1033"/>
      <c r="P73" s="1034"/>
      <c r="Q73" s="1035">
        <v>151</v>
      </c>
      <c r="R73" s="1029"/>
      <c r="S73" s="1029"/>
      <c r="T73" s="1029"/>
      <c r="U73" s="1029"/>
      <c r="V73" s="1029">
        <v>144</v>
      </c>
      <c r="W73" s="1029"/>
      <c r="X73" s="1029"/>
      <c r="Y73" s="1029"/>
      <c r="Z73" s="1029"/>
      <c r="AA73" s="1029">
        <v>7</v>
      </c>
      <c r="AB73" s="1029"/>
      <c r="AC73" s="1029"/>
      <c r="AD73" s="1029"/>
      <c r="AE73" s="1029"/>
      <c r="AF73" s="1029">
        <v>7</v>
      </c>
      <c r="AG73" s="1029"/>
      <c r="AH73" s="1029"/>
      <c r="AI73" s="1029"/>
      <c r="AJ73" s="1029"/>
      <c r="AK73" s="1029" t="s">
        <v>517</v>
      </c>
      <c r="AL73" s="1029"/>
      <c r="AM73" s="1029"/>
      <c r="AN73" s="1029"/>
      <c r="AO73" s="1029"/>
      <c r="AP73" s="1029" t="s">
        <v>517</v>
      </c>
      <c r="AQ73" s="1029"/>
      <c r="AR73" s="1029"/>
      <c r="AS73" s="1029"/>
      <c r="AT73" s="1029"/>
      <c r="AU73" s="1029" t="s">
        <v>517</v>
      </c>
      <c r="AV73" s="1029"/>
      <c r="AW73" s="1029"/>
      <c r="AX73" s="1029"/>
      <c r="AY73" s="1029"/>
      <c r="AZ73" s="1030"/>
      <c r="BA73" s="1030"/>
      <c r="BB73" s="1030"/>
      <c r="BC73" s="1030"/>
      <c r="BD73" s="1031"/>
      <c r="BE73" s="264"/>
      <c r="BF73" s="264"/>
      <c r="BG73" s="264"/>
      <c r="BH73" s="264"/>
      <c r="BI73" s="264"/>
      <c r="BJ73" s="264"/>
      <c r="BK73" s="264"/>
      <c r="BL73" s="264"/>
      <c r="BM73" s="264"/>
      <c r="BN73" s="264"/>
      <c r="BO73" s="264"/>
      <c r="BP73" s="264"/>
      <c r="BQ73" s="261">
        <v>67</v>
      </c>
      <c r="BR73" s="266"/>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5"/>
    </row>
    <row r="74" spans="1:131" s="246" customFormat="1" ht="26.25" customHeight="1" x14ac:dyDescent="0.15">
      <c r="A74" s="260">
        <v>7</v>
      </c>
      <c r="B74" s="1032" t="s">
        <v>591</v>
      </c>
      <c r="C74" s="1033"/>
      <c r="D74" s="1033"/>
      <c r="E74" s="1033"/>
      <c r="F74" s="1033"/>
      <c r="G74" s="1033"/>
      <c r="H74" s="1033"/>
      <c r="I74" s="1033"/>
      <c r="J74" s="1033"/>
      <c r="K74" s="1033"/>
      <c r="L74" s="1033"/>
      <c r="M74" s="1033"/>
      <c r="N74" s="1033"/>
      <c r="O74" s="1033"/>
      <c r="P74" s="1034"/>
      <c r="Q74" s="1035">
        <v>159098</v>
      </c>
      <c r="R74" s="1029"/>
      <c r="S74" s="1029"/>
      <c r="T74" s="1029"/>
      <c r="U74" s="1029"/>
      <c r="V74" s="1029">
        <v>159098</v>
      </c>
      <c r="W74" s="1029"/>
      <c r="X74" s="1029"/>
      <c r="Y74" s="1029"/>
      <c r="Z74" s="1029"/>
      <c r="AA74" s="1029">
        <v>0</v>
      </c>
      <c r="AB74" s="1029"/>
      <c r="AC74" s="1029"/>
      <c r="AD74" s="1029"/>
      <c r="AE74" s="1029"/>
      <c r="AF74" s="1029">
        <v>0</v>
      </c>
      <c r="AG74" s="1029"/>
      <c r="AH74" s="1029"/>
      <c r="AI74" s="1029"/>
      <c r="AJ74" s="1029"/>
      <c r="AK74" s="1029">
        <v>538</v>
      </c>
      <c r="AL74" s="1029"/>
      <c r="AM74" s="1029"/>
      <c r="AN74" s="1029"/>
      <c r="AO74" s="1029"/>
      <c r="AP74" s="1029" t="s">
        <v>517</v>
      </c>
      <c r="AQ74" s="1029"/>
      <c r="AR74" s="1029"/>
      <c r="AS74" s="1029"/>
      <c r="AT74" s="1029"/>
      <c r="AU74" s="1029" t="s">
        <v>517</v>
      </c>
      <c r="AV74" s="1029"/>
      <c r="AW74" s="1029"/>
      <c r="AX74" s="1029"/>
      <c r="AY74" s="1029"/>
      <c r="AZ74" s="1030"/>
      <c r="BA74" s="1030"/>
      <c r="BB74" s="1030"/>
      <c r="BC74" s="1030"/>
      <c r="BD74" s="1031"/>
      <c r="BE74" s="264"/>
      <c r="BF74" s="264"/>
      <c r="BG74" s="264"/>
      <c r="BH74" s="264"/>
      <c r="BI74" s="264"/>
      <c r="BJ74" s="264"/>
      <c r="BK74" s="264"/>
      <c r="BL74" s="264"/>
      <c r="BM74" s="264"/>
      <c r="BN74" s="264"/>
      <c r="BO74" s="264"/>
      <c r="BP74" s="264"/>
      <c r="BQ74" s="261">
        <v>68</v>
      </c>
      <c r="BR74" s="266"/>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5"/>
    </row>
    <row r="75" spans="1:131" s="246" customFormat="1" ht="26.25" customHeight="1" x14ac:dyDescent="0.15">
      <c r="A75" s="260">
        <v>8</v>
      </c>
      <c r="B75" s="1032" t="s">
        <v>592</v>
      </c>
      <c r="C75" s="1033"/>
      <c r="D75" s="1033"/>
      <c r="E75" s="1033"/>
      <c r="F75" s="1033"/>
      <c r="G75" s="1033"/>
      <c r="H75" s="1033"/>
      <c r="I75" s="1033"/>
      <c r="J75" s="1033"/>
      <c r="K75" s="1033"/>
      <c r="L75" s="1033"/>
      <c r="M75" s="1033"/>
      <c r="N75" s="1033"/>
      <c r="O75" s="1033"/>
      <c r="P75" s="1034"/>
      <c r="Q75" s="1036">
        <v>1</v>
      </c>
      <c r="R75" s="1037"/>
      <c r="S75" s="1037"/>
      <c r="T75" s="1037"/>
      <c r="U75" s="1038"/>
      <c r="V75" s="1039">
        <v>0</v>
      </c>
      <c r="W75" s="1037"/>
      <c r="X75" s="1037"/>
      <c r="Y75" s="1037"/>
      <c r="Z75" s="1038"/>
      <c r="AA75" s="1039">
        <v>1</v>
      </c>
      <c r="AB75" s="1037"/>
      <c r="AC75" s="1037"/>
      <c r="AD75" s="1037"/>
      <c r="AE75" s="1038"/>
      <c r="AF75" s="1039">
        <v>1</v>
      </c>
      <c r="AG75" s="1037"/>
      <c r="AH75" s="1037"/>
      <c r="AI75" s="1037"/>
      <c r="AJ75" s="1038"/>
      <c r="AK75" s="1039" t="s">
        <v>517</v>
      </c>
      <c r="AL75" s="1037"/>
      <c r="AM75" s="1037"/>
      <c r="AN75" s="1037"/>
      <c r="AO75" s="1038"/>
      <c r="AP75" s="1039" t="s">
        <v>517</v>
      </c>
      <c r="AQ75" s="1037"/>
      <c r="AR75" s="1037"/>
      <c r="AS75" s="1037"/>
      <c r="AT75" s="1038"/>
      <c r="AU75" s="1039" t="s">
        <v>517</v>
      </c>
      <c r="AV75" s="1037"/>
      <c r="AW75" s="1037"/>
      <c r="AX75" s="1037"/>
      <c r="AY75" s="1038"/>
      <c r="AZ75" s="1030"/>
      <c r="BA75" s="1030"/>
      <c r="BB75" s="1030"/>
      <c r="BC75" s="1030"/>
      <c r="BD75" s="1031"/>
      <c r="BE75" s="264"/>
      <c r="BF75" s="264"/>
      <c r="BG75" s="264"/>
      <c r="BH75" s="264"/>
      <c r="BI75" s="264"/>
      <c r="BJ75" s="264"/>
      <c r="BK75" s="264"/>
      <c r="BL75" s="264"/>
      <c r="BM75" s="264"/>
      <c r="BN75" s="264"/>
      <c r="BO75" s="264"/>
      <c r="BP75" s="264"/>
      <c r="BQ75" s="261">
        <v>69</v>
      </c>
      <c r="BR75" s="266"/>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5"/>
    </row>
    <row r="76" spans="1:131" s="246" customFormat="1" ht="26.25" customHeight="1" x14ac:dyDescent="0.15">
      <c r="A76" s="260">
        <v>9</v>
      </c>
      <c r="B76" s="1032" t="s">
        <v>593</v>
      </c>
      <c r="C76" s="1033"/>
      <c r="D76" s="1033"/>
      <c r="E76" s="1033"/>
      <c r="F76" s="1033"/>
      <c r="G76" s="1033"/>
      <c r="H76" s="1033"/>
      <c r="I76" s="1033"/>
      <c r="J76" s="1033"/>
      <c r="K76" s="1033"/>
      <c r="L76" s="1033"/>
      <c r="M76" s="1033"/>
      <c r="N76" s="1033"/>
      <c r="O76" s="1033"/>
      <c r="P76" s="1034"/>
      <c r="Q76" s="1036"/>
      <c r="R76" s="1037"/>
      <c r="S76" s="1037"/>
      <c r="T76" s="1037"/>
      <c r="U76" s="1038"/>
      <c r="V76" s="1039"/>
      <c r="W76" s="1037"/>
      <c r="X76" s="1037"/>
      <c r="Y76" s="1037"/>
      <c r="Z76" s="1038"/>
      <c r="AA76" s="1039"/>
      <c r="AB76" s="1037"/>
      <c r="AC76" s="1037"/>
      <c r="AD76" s="1037"/>
      <c r="AE76" s="1038"/>
      <c r="AF76" s="1039"/>
      <c r="AG76" s="1037"/>
      <c r="AH76" s="1037"/>
      <c r="AI76" s="1037"/>
      <c r="AJ76" s="1038"/>
      <c r="AK76" s="1039"/>
      <c r="AL76" s="1037"/>
      <c r="AM76" s="1037"/>
      <c r="AN76" s="1037"/>
      <c r="AO76" s="1038"/>
      <c r="AP76" s="1039"/>
      <c r="AQ76" s="1037"/>
      <c r="AR76" s="1037"/>
      <c r="AS76" s="1037"/>
      <c r="AT76" s="1038"/>
      <c r="AU76" s="1039"/>
      <c r="AV76" s="1037"/>
      <c r="AW76" s="1037"/>
      <c r="AX76" s="1037"/>
      <c r="AY76" s="1038"/>
      <c r="AZ76" s="1030"/>
      <c r="BA76" s="1030"/>
      <c r="BB76" s="1030"/>
      <c r="BC76" s="1030"/>
      <c r="BD76" s="1031"/>
      <c r="BE76" s="264"/>
      <c r="BF76" s="264"/>
      <c r="BG76" s="264"/>
      <c r="BH76" s="264"/>
      <c r="BI76" s="264"/>
      <c r="BJ76" s="264"/>
      <c r="BK76" s="264"/>
      <c r="BL76" s="264"/>
      <c r="BM76" s="264"/>
      <c r="BN76" s="264"/>
      <c r="BO76" s="264"/>
      <c r="BP76" s="264"/>
      <c r="BQ76" s="261">
        <v>70</v>
      </c>
      <c r="BR76" s="266"/>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5"/>
    </row>
    <row r="77" spans="1:131" s="246" customFormat="1" ht="26.25" customHeight="1" x14ac:dyDescent="0.15">
      <c r="A77" s="260">
        <v>10</v>
      </c>
      <c r="B77" s="1032" t="s">
        <v>590</v>
      </c>
      <c r="C77" s="1033"/>
      <c r="D77" s="1033"/>
      <c r="E77" s="1033"/>
      <c r="F77" s="1033"/>
      <c r="G77" s="1033"/>
      <c r="H77" s="1033"/>
      <c r="I77" s="1033"/>
      <c r="J77" s="1033"/>
      <c r="K77" s="1033"/>
      <c r="L77" s="1033"/>
      <c r="M77" s="1033"/>
      <c r="N77" s="1033"/>
      <c r="O77" s="1033"/>
      <c r="P77" s="1034"/>
      <c r="Q77" s="1036">
        <v>110</v>
      </c>
      <c r="R77" s="1037"/>
      <c r="S77" s="1037"/>
      <c r="T77" s="1037"/>
      <c r="U77" s="1038"/>
      <c r="V77" s="1039">
        <v>103</v>
      </c>
      <c r="W77" s="1037"/>
      <c r="X77" s="1037"/>
      <c r="Y77" s="1037"/>
      <c r="Z77" s="1038"/>
      <c r="AA77" s="1039">
        <v>7</v>
      </c>
      <c r="AB77" s="1037"/>
      <c r="AC77" s="1037"/>
      <c r="AD77" s="1037"/>
      <c r="AE77" s="1038"/>
      <c r="AF77" s="1039">
        <v>7</v>
      </c>
      <c r="AG77" s="1037"/>
      <c r="AH77" s="1037"/>
      <c r="AI77" s="1037"/>
      <c r="AJ77" s="1038"/>
      <c r="AK77" s="1039" t="s">
        <v>517</v>
      </c>
      <c r="AL77" s="1037"/>
      <c r="AM77" s="1037"/>
      <c r="AN77" s="1037"/>
      <c r="AO77" s="1038"/>
      <c r="AP77" s="1039" t="s">
        <v>517</v>
      </c>
      <c r="AQ77" s="1037"/>
      <c r="AR77" s="1037"/>
      <c r="AS77" s="1037"/>
      <c r="AT77" s="1038"/>
      <c r="AU77" s="1039" t="s">
        <v>517</v>
      </c>
      <c r="AV77" s="1037"/>
      <c r="AW77" s="1037"/>
      <c r="AX77" s="1037"/>
      <c r="AY77" s="1038"/>
      <c r="AZ77" s="1030"/>
      <c r="BA77" s="1030"/>
      <c r="BB77" s="1030"/>
      <c r="BC77" s="1030"/>
      <c r="BD77" s="1031"/>
      <c r="BE77" s="264"/>
      <c r="BF77" s="264"/>
      <c r="BG77" s="264"/>
      <c r="BH77" s="264"/>
      <c r="BI77" s="264"/>
      <c r="BJ77" s="264"/>
      <c r="BK77" s="264"/>
      <c r="BL77" s="264"/>
      <c r="BM77" s="264"/>
      <c r="BN77" s="264"/>
      <c r="BO77" s="264"/>
      <c r="BP77" s="264"/>
      <c r="BQ77" s="261">
        <v>71</v>
      </c>
      <c r="BR77" s="266"/>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5"/>
    </row>
    <row r="78" spans="1:131" s="246" customFormat="1" ht="26.25" customHeight="1" x14ac:dyDescent="0.15">
      <c r="A78" s="260">
        <v>11</v>
      </c>
      <c r="B78" s="1032" t="s">
        <v>594</v>
      </c>
      <c r="C78" s="1033"/>
      <c r="D78" s="1033"/>
      <c r="E78" s="1033"/>
      <c r="F78" s="1033"/>
      <c r="G78" s="1033"/>
      <c r="H78" s="1033"/>
      <c r="I78" s="1033"/>
      <c r="J78" s="1033"/>
      <c r="K78" s="1033"/>
      <c r="L78" s="1033"/>
      <c r="M78" s="1033"/>
      <c r="N78" s="1033"/>
      <c r="O78" s="1033"/>
      <c r="P78" s="1034"/>
      <c r="Q78" s="1035">
        <v>5865</v>
      </c>
      <c r="R78" s="1029"/>
      <c r="S78" s="1029"/>
      <c r="T78" s="1029"/>
      <c r="U78" s="1029"/>
      <c r="V78" s="1029">
        <v>5456</v>
      </c>
      <c r="W78" s="1029"/>
      <c r="X78" s="1029"/>
      <c r="Y78" s="1029"/>
      <c r="Z78" s="1029"/>
      <c r="AA78" s="1029">
        <v>409</v>
      </c>
      <c r="AB78" s="1029"/>
      <c r="AC78" s="1029"/>
      <c r="AD78" s="1029"/>
      <c r="AE78" s="1029"/>
      <c r="AF78" s="1029">
        <v>409</v>
      </c>
      <c r="AG78" s="1029"/>
      <c r="AH78" s="1029"/>
      <c r="AI78" s="1029"/>
      <c r="AJ78" s="1029"/>
      <c r="AK78" s="1029" t="s">
        <v>517</v>
      </c>
      <c r="AL78" s="1029"/>
      <c r="AM78" s="1029"/>
      <c r="AN78" s="1029"/>
      <c r="AO78" s="1029"/>
      <c r="AP78" s="1029" t="s">
        <v>517</v>
      </c>
      <c r="AQ78" s="1029"/>
      <c r="AR78" s="1029"/>
      <c r="AS78" s="1029"/>
      <c r="AT78" s="1029"/>
      <c r="AU78" s="1029" t="s">
        <v>517</v>
      </c>
      <c r="AV78" s="1029"/>
      <c r="AW78" s="1029"/>
      <c r="AX78" s="1029"/>
      <c r="AY78" s="1029"/>
      <c r="AZ78" s="1030"/>
      <c r="BA78" s="1030"/>
      <c r="BB78" s="1030"/>
      <c r="BC78" s="1030"/>
      <c r="BD78" s="1031"/>
      <c r="BE78" s="264"/>
      <c r="BF78" s="264"/>
      <c r="BG78" s="264"/>
      <c r="BH78" s="264"/>
      <c r="BI78" s="264"/>
      <c r="BJ78" s="267"/>
      <c r="BK78" s="267"/>
      <c r="BL78" s="267"/>
      <c r="BM78" s="267"/>
      <c r="BN78" s="267"/>
      <c r="BO78" s="264"/>
      <c r="BP78" s="264"/>
      <c r="BQ78" s="261">
        <v>72</v>
      </c>
      <c r="BR78" s="266"/>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5"/>
    </row>
    <row r="79" spans="1:131" s="246" customFormat="1" ht="26.25" customHeight="1" x14ac:dyDescent="0.15">
      <c r="A79" s="260">
        <v>12</v>
      </c>
      <c r="B79" s="1032" t="s">
        <v>595</v>
      </c>
      <c r="C79" s="1033"/>
      <c r="D79" s="1033"/>
      <c r="E79" s="1033"/>
      <c r="F79" s="1033"/>
      <c r="G79" s="1033"/>
      <c r="H79" s="1033"/>
      <c r="I79" s="1033"/>
      <c r="J79" s="1033"/>
      <c r="K79" s="1033"/>
      <c r="L79" s="1033"/>
      <c r="M79" s="1033"/>
      <c r="N79" s="1033"/>
      <c r="O79" s="1033"/>
      <c r="P79" s="1034"/>
      <c r="Q79" s="1035">
        <v>80</v>
      </c>
      <c r="R79" s="1029"/>
      <c r="S79" s="1029"/>
      <c r="T79" s="1029"/>
      <c r="U79" s="1029"/>
      <c r="V79" s="1029">
        <v>66</v>
      </c>
      <c r="W79" s="1029"/>
      <c r="X79" s="1029"/>
      <c r="Y79" s="1029"/>
      <c r="Z79" s="1029"/>
      <c r="AA79" s="1029">
        <v>14</v>
      </c>
      <c r="AB79" s="1029"/>
      <c r="AC79" s="1029"/>
      <c r="AD79" s="1029"/>
      <c r="AE79" s="1029"/>
      <c r="AF79" s="1029">
        <v>14</v>
      </c>
      <c r="AG79" s="1029"/>
      <c r="AH79" s="1029"/>
      <c r="AI79" s="1029"/>
      <c r="AJ79" s="1029"/>
      <c r="AK79" s="1029" t="s">
        <v>517</v>
      </c>
      <c r="AL79" s="1029"/>
      <c r="AM79" s="1029"/>
      <c r="AN79" s="1029"/>
      <c r="AO79" s="1029"/>
      <c r="AP79" s="1029" t="s">
        <v>517</v>
      </c>
      <c r="AQ79" s="1029"/>
      <c r="AR79" s="1029"/>
      <c r="AS79" s="1029"/>
      <c r="AT79" s="1029"/>
      <c r="AU79" s="1029" t="s">
        <v>517</v>
      </c>
      <c r="AV79" s="1029"/>
      <c r="AW79" s="1029"/>
      <c r="AX79" s="1029"/>
      <c r="AY79" s="1029"/>
      <c r="AZ79" s="1030"/>
      <c r="BA79" s="1030"/>
      <c r="BB79" s="1030"/>
      <c r="BC79" s="1030"/>
      <c r="BD79" s="1031"/>
      <c r="BE79" s="264"/>
      <c r="BF79" s="264"/>
      <c r="BG79" s="264"/>
      <c r="BH79" s="264"/>
      <c r="BI79" s="264"/>
      <c r="BJ79" s="267"/>
      <c r="BK79" s="267"/>
      <c r="BL79" s="267"/>
      <c r="BM79" s="267"/>
      <c r="BN79" s="267"/>
      <c r="BO79" s="264"/>
      <c r="BP79" s="264"/>
      <c r="BQ79" s="261">
        <v>73</v>
      </c>
      <c r="BR79" s="266"/>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5"/>
    </row>
    <row r="80" spans="1:131" s="246" customFormat="1" ht="26.25" customHeight="1" x14ac:dyDescent="0.15">
      <c r="A80" s="260">
        <v>13</v>
      </c>
      <c r="B80" s="1032" t="s">
        <v>583</v>
      </c>
      <c r="C80" s="1033"/>
      <c r="D80" s="1033"/>
      <c r="E80" s="1033"/>
      <c r="F80" s="1033"/>
      <c r="G80" s="1033"/>
      <c r="H80" s="1033"/>
      <c r="I80" s="1033"/>
      <c r="J80" s="1033"/>
      <c r="K80" s="1033"/>
      <c r="L80" s="1033"/>
      <c r="M80" s="1033"/>
      <c r="N80" s="1033"/>
      <c r="O80" s="1033"/>
      <c r="P80" s="1034"/>
      <c r="Q80" s="1035">
        <v>2114</v>
      </c>
      <c r="R80" s="1029"/>
      <c r="S80" s="1029"/>
      <c r="T80" s="1029"/>
      <c r="U80" s="1029"/>
      <c r="V80" s="1029">
        <v>1871</v>
      </c>
      <c r="W80" s="1029"/>
      <c r="X80" s="1029"/>
      <c r="Y80" s="1029"/>
      <c r="Z80" s="1029"/>
      <c r="AA80" s="1029">
        <v>243</v>
      </c>
      <c r="AB80" s="1029"/>
      <c r="AC80" s="1029"/>
      <c r="AD80" s="1029"/>
      <c r="AE80" s="1029"/>
      <c r="AF80" s="1029">
        <v>221</v>
      </c>
      <c r="AG80" s="1029"/>
      <c r="AH80" s="1029"/>
      <c r="AI80" s="1029"/>
      <c r="AJ80" s="1029"/>
      <c r="AK80" s="1029" t="s">
        <v>517</v>
      </c>
      <c r="AL80" s="1029"/>
      <c r="AM80" s="1029"/>
      <c r="AN80" s="1029"/>
      <c r="AO80" s="1029"/>
      <c r="AP80" s="1029">
        <v>19344</v>
      </c>
      <c r="AQ80" s="1029"/>
      <c r="AR80" s="1029"/>
      <c r="AS80" s="1029"/>
      <c r="AT80" s="1029"/>
      <c r="AU80" s="1029">
        <v>11573</v>
      </c>
      <c r="AV80" s="1029"/>
      <c r="AW80" s="1029"/>
      <c r="AX80" s="1029"/>
      <c r="AY80" s="1029"/>
      <c r="AZ80" s="1030"/>
      <c r="BA80" s="1030"/>
      <c r="BB80" s="1030"/>
      <c r="BC80" s="1030"/>
      <c r="BD80" s="1031"/>
      <c r="BE80" s="264"/>
      <c r="BF80" s="264"/>
      <c r="BG80" s="264"/>
      <c r="BH80" s="264"/>
      <c r="BI80" s="264"/>
      <c r="BJ80" s="264"/>
      <c r="BK80" s="264"/>
      <c r="BL80" s="264"/>
      <c r="BM80" s="264"/>
      <c r="BN80" s="264"/>
      <c r="BO80" s="264"/>
      <c r="BP80" s="264"/>
      <c r="BQ80" s="261">
        <v>74</v>
      </c>
      <c r="BR80" s="266"/>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5"/>
    </row>
    <row r="81" spans="1:131" s="246" customFormat="1" ht="26.25" customHeight="1" x14ac:dyDescent="0.15">
      <c r="A81" s="260">
        <v>14</v>
      </c>
      <c r="B81" s="1032" t="s">
        <v>584</v>
      </c>
      <c r="C81" s="1033"/>
      <c r="D81" s="1033"/>
      <c r="E81" s="1033"/>
      <c r="F81" s="1033"/>
      <c r="G81" s="1033"/>
      <c r="H81" s="1033"/>
      <c r="I81" s="1033"/>
      <c r="J81" s="1033"/>
      <c r="K81" s="1033"/>
      <c r="L81" s="1033"/>
      <c r="M81" s="1033"/>
      <c r="N81" s="1033"/>
      <c r="O81" s="1033"/>
      <c r="P81" s="1034"/>
      <c r="Q81" s="1035">
        <v>4</v>
      </c>
      <c r="R81" s="1029"/>
      <c r="S81" s="1029"/>
      <c r="T81" s="1029"/>
      <c r="U81" s="1029"/>
      <c r="V81" s="1029">
        <v>3</v>
      </c>
      <c r="W81" s="1029"/>
      <c r="X81" s="1029"/>
      <c r="Y81" s="1029"/>
      <c r="Z81" s="1029"/>
      <c r="AA81" s="1029">
        <v>1</v>
      </c>
      <c r="AB81" s="1029"/>
      <c r="AC81" s="1029"/>
      <c r="AD81" s="1029"/>
      <c r="AE81" s="1029"/>
      <c r="AF81" s="1029">
        <v>0</v>
      </c>
      <c r="AG81" s="1029"/>
      <c r="AH81" s="1029"/>
      <c r="AI81" s="1029"/>
      <c r="AJ81" s="1029"/>
      <c r="AK81" s="1029" t="s">
        <v>517</v>
      </c>
      <c r="AL81" s="1029"/>
      <c r="AM81" s="1029"/>
      <c r="AN81" s="1029"/>
      <c r="AO81" s="1029"/>
      <c r="AP81" s="1029" t="s">
        <v>517</v>
      </c>
      <c r="AQ81" s="1029"/>
      <c r="AR81" s="1029"/>
      <c r="AS81" s="1029"/>
      <c r="AT81" s="1029"/>
      <c r="AU81" s="1029" t="s">
        <v>517</v>
      </c>
      <c r="AV81" s="1029"/>
      <c r="AW81" s="1029"/>
      <c r="AX81" s="1029"/>
      <c r="AY81" s="1029"/>
      <c r="AZ81" s="1030"/>
      <c r="BA81" s="1030"/>
      <c r="BB81" s="1030"/>
      <c r="BC81" s="1030"/>
      <c r="BD81" s="1031"/>
      <c r="BE81" s="264"/>
      <c r="BF81" s="264"/>
      <c r="BG81" s="264"/>
      <c r="BH81" s="264"/>
      <c r="BI81" s="264"/>
      <c r="BJ81" s="264"/>
      <c r="BK81" s="264"/>
      <c r="BL81" s="264"/>
      <c r="BM81" s="264"/>
      <c r="BN81" s="264"/>
      <c r="BO81" s="264"/>
      <c r="BP81" s="264"/>
      <c r="BQ81" s="261">
        <v>75</v>
      </c>
      <c r="BR81" s="266"/>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5"/>
    </row>
    <row r="82" spans="1:131" s="246" customFormat="1" ht="26.25" customHeight="1" x14ac:dyDescent="0.15">
      <c r="A82" s="260">
        <v>15</v>
      </c>
      <c r="B82" s="1032"/>
      <c r="C82" s="1033"/>
      <c r="D82" s="1033"/>
      <c r="E82" s="1033"/>
      <c r="F82" s="1033"/>
      <c r="G82" s="1033"/>
      <c r="H82" s="1033"/>
      <c r="I82" s="1033"/>
      <c r="J82" s="1033"/>
      <c r="K82" s="1033"/>
      <c r="L82" s="1033"/>
      <c r="M82" s="1033"/>
      <c r="N82" s="1033"/>
      <c r="O82" s="1033"/>
      <c r="P82" s="1034"/>
      <c r="Q82" s="1035"/>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30"/>
      <c r="BA82" s="1030"/>
      <c r="BB82" s="1030"/>
      <c r="BC82" s="1030"/>
      <c r="BD82" s="1031"/>
      <c r="BE82" s="264"/>
      <c r="BF82" s="264"/>
      <c r="BG82" s="264"/>
      <c r="BH82" s="264"/>
      <c r="BI82" s="264"/>
      <c r="BJ82" s="264"/>
      <c r="BK82" s="264"/>
      <c r="BL82" s="264"/>
      <c r="BM82" s="264"/>
      <c r="BN82" s="264"/>
      <c r="BO82" s="264"/>
      <c r="BP82" s="264"/>
      <c r="BQ82" s="261">
        <v>76</v>
      </c>
      <c r="BR82" s="266"/>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5"/>
    </row>
    <row r="83" spans="1:131" s="246" customFormat="1" ht="26.25" customHeight="1" x14ac:dyDescent="0.15">
      <c r="A83" s="260">
        <v>16</v>
      </c>
      <c r="B83" s="1032"/>
      <c r="C83" s="1033"/>
      <c r="D83" s="1033"/>
      <c r="E83" s="1033"/>
      <c r="F83" s="1033"/>
      <c r="G83" s="1033"/>
      <c r="H83" s="1033"/>
      <c r="I83" s="1033"/>
      <c r="J83" s="1033"/>
      <c r="K83" s="1033"/>
      <c r="L83" s="1033"/>
      <c r="M83" s="1033"/>
      <c r="N83" s="1033"/>
      <c r="O83" s="1033"/>
      <c r="P83" s="1034"/>
      <c r="Q83" s="1035"/>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29"/>
      <c r="AZ83" s="1030"/>
      <c r="BA83" s="1030"/>
      <c r="BB83" s="1030"/>
      <c r="BC83" s="1030"/>
      <c r="BD83" s="1031"/>
      <c r="BE83" s="264"/>
      <c r="BF83" s="264"/>
      <c r="BG83" s="264"/>
      <c r="BH83" s="264"/>
      <c r="BI83" s="264"/>
      <c r="BJ83" s="264"/>
      <c r="BK83" s="264"/>
      <c r="BL83" s="264"/>
      <c r="BM83" s="264"/>
      <c r="BN83" s="264"/>
      <c r="BO83" s="264"/>
      <c r="BP83" s="264"/>
      <c r="BQ83" s="261">
        <v>77</v>
      </c>
      <c r="BR83" s="266"/>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5"/>
    </row>
    <row r="84" spans="1:131" s="246" customFormat="1" ht="26.25" customHeight="1" x14ac:dyDescent="0.15">
      <c r="A84" s="260">
        <v>17</v>
      </c>
      <c r="B84" s="1032"/>
      <c r="C84" s="1033"/>
      <c r="D84" s="1033"/>
      <c r="E84" s="1033"/>
      <c r="F84" s="1033"/>
      <c r="G84" s="1033"/>
      <c r="H84" s="1033"/>
      <c r="I84" s="1033"/>
      <c r="J84" s="1033"/>
      <c r="K84" s="1033"/>
      <c r="L84" s="1033"/>
      <c r="M84" s="1033"/>
      <c r="N84" s="1033"/>
      <c r="O84" s="1033"/>
      <c r="P84" s="1034"/>
      <c r="Q84" s="1035"/>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c r="AT84" s="1029"/>
      <c r="AU84" s="1029"/>
      <c r="AV84" s="1029"/>
      <c r="AW84" s="1029"/>
      <c r="AX84" s="1029"/>
      <c r="AY84" s="1029"/>
      <c r="AZ84" s="1030"/>
      <c r="BA84" s="1030"/>
      <c r="BB84" s="1030"/>
      <c r="BC84" s="1030"/>
      <c r="BD84" s="1031"/>
      <c r="BE84" s="264"/>
      <c r="BF84" s="264"/>
      <c r="BG84" s="264"/>
      <c r="BH84" s="264"/>
      <c r="BI84" s="264"/>
      <c r="BJ84" s="264"/>
      <c r="BK84" s="264"/>
      <c r="BL84" s="264"/>
      <c r="BM84" s="264"/>
      <c r="BN84" s="264"/>
      <c r="BO84" s="264"/>
      <c r="BP84" s="264"/>
      <c r="BQ84" s="261">
        <v>78</v>
      </c>
      <c r="BR84" s="266"/>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5"/>
    </row>
    <row r="85" spans="1:131" s="246" customFormat="1" ht="26.25" customHeight="1" x14ac:dyDescent="0.15">
      <c r="A85" s="260">
        <v>18</v>
      </c>
      <c r="B85" s="1032"/>
      <c r="C85" s="1033"/>
      <c r="D85" s="1033"/>
      <c r="E85" s="1033"/>
      <c r="F85" s="1033"/>
      <c r="G85" s="1033"/>
      <c r="H85" s="1033"/>
      <c r="I85" s="1033"/>
      <c r="J85" s="1033"/>
      <c r="K85" s="1033"/>
      <c r="L85" s="1033"/>
      <c r="M85" s="1033"/>
      <c r="N85" s="1033"/>
      <c r="O85" s="1033"/>
      <c r="P85" s="1034"/>
      <c r="Q85" s="1035"/>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c r="AU85" s="1029"/>
      <c r="AV85" s="1029"/>
      <c r="AW85" s="1029"/>
      <c r="AX85" s="1029"/>
      <c r="AY85" s="1029"/>
      <c r="AZ85" s="1030"/>
      <c r="BA85" s="1030"/>
      <c r="BB85" s="1030"/>
      <c r="BC85" s="1030"/>
      <c r="BD85" s="1031"/>
      <c r="BE85" s="264"/>
      <c r="BF85" s="264"/>
      <c r="BG85" s="264"/>
      <c r="BH85" s="264"/>
      <c r="BI85" s="264"/>
      <c r="BJ85" s="264"/>
      <c r="BK85" s="264"/>
      <c r="BL85" s="264"/>
      <c r="BM85" s="264"/>
      <c r="BN85" s="264"/>
      <c r="BO85" s="264"/>
      <c r="BP85" s="264"/>
      <c r="BQ85" s="261">
        <v>79</v>
      </c>
      <c r="BR85" s="266"/>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5"/>
    </row>
    <row r="86" spans="1:131" s="246" customFormat="1" ht="26.25" customHeight="1" x14ac:dyDescent="0.15">
      <c r="A86" s="260">
        <v>19</v>
      </c>
      <c r="B86" s="1032"/>
      <c r="C86" s="1033"/>
      <c r="D86" s="1033"/>
      <c r="E86" s="1033"/>
      <c r="F86" s="1033"/>
      <c r="G86" s="1033"/>
      <c r="H86" s="1033"/>
      <c r="I86" s="1033"/>
      <c r="J86" s="1033"/>
      <c r="K86" s="1033"/>
      <c r="L86" s="1033"/>
      <c r="M86" s="1033"/>
      <c r="N86" s="1033"/>
      <c r="O86" s="1033"/>
      <c r="P86" s="1034"/>
      <c r="Q86" s="1035"/>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c r="AU86" s="1029"/>
      <c r="AV86" s="1029"/>
      <c r="AW86" s="1029"/>
      <c r="AX86" s="1029"/>
      <c r="AY86" s="1029"/>
      <c r="AZ86" s="1030"/>
      <c r="BA86" s="1030"/>
      <c r="BB86" s="1030"/>
      <c r="BC86" s="1030"/>
      <c r="BD86" s="1031"/>
      <c r="BE86" s="264"/>
      <c r="BF86" s="264"/>
      <c r="BG86" s="264"/>
      <c r="BH86" s="264"/>
      <c r="BI86" s="264"/>
      <c r="BJ86" s="264"/>
      <c r="BK86" s="264"/>
      <c r="BL86" s="264"/>
      <c r="BM86" s="264"/>
      <c r="BN86" s="264"/>
      <c r="BO86" s="264"/>
      <c r="BP86" s="264"/>
      <c r="BQ86" s="261">
        <v>80</v>
      </c>
      <c r="BR86" s="266"/>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5"/>
    </row>
    <row r="87" spans="1:131" s="246" customFormat="1" ht="26.25" customHeight="1" x14ac:dyDescent="0.15">
      <c r="A87" s="268">
        <v>20</v>
      </c>
      <c r="B87" s="1022"/>
      <c r="C87" s="1023"/>
      <c r="D87" s="1023"/>
      <c r="E87" s="1023"/>
      <c r="F87" s="1023"/>
      <c r="G87" s="1023"/>
      <c r="H87" s="1023"/>
      <c r="I87" s="1023"/>
      <c r="J87" s="1023"/>
      <c r="K87" s="1023"/>
      <c r="L87" s="1023"/>
      <c r="M87" s="1023"/>
      <c r="N87" s="1023"/>
      <c r="O87" s="1023"/>
      <c r="P87" s="1024"/>
      <c r="Q87" s="1025"/>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7"/>
      <c r="BA87" s="1027"/>
      <c r="BB87" s="1027"/>
      <c r="BC87" s="1027"/>
      <c r="BD87" s="1028"/>
      <c r="BE87" s="264"/>
      <c r="BF87" s="264"/>
      <c r="BG87" s="264"/>
      <c r="BH87" s="264"/>
      <c r="BI87" s="264"/>
      <c r="BJ87" s="264"/>
      <c r="BK87" s="264"/>
      <c r="BL87" s="264"/>
      <c r="BM87" s="264"/>
      <c r="BN87" s="264"/>
      <c r="BO87" s="264"/>
      <c r="BP87" s="264"/>
      <c r="BQ87" s="261">
        <v>81</v>
      </c>
      <c r="BR87" s="266"/>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5"/>
    </row>
    <row r="88" spans="1:131" s="246" customFormat="1" ht="26.25" customHeight="1" thickBot="1" x14ac:dyDescent="0.2">
      <c r="A88" s="263" t="s">
        <v>395</v>
      </c>
      <c r="B88" s="1002" t="s">
        <v>425</v>
      </c>
      <c r="C88" s="1003"/>
      <c r="D88" s="1003"/>
      <c r="E88" s="1003"/>
      <c r="F88" s="1003"/>
      <c r="G88" s="1003"/>
      <c r="H88" s="1003"/>
      <c r="I88" s="1003"/>
      <c r="J88" s="1003"/>
      <c r="K88" s="1003"/>
      <c r="L88" s="1003"/>
      <c r="M88" s="1003"/>
      <c r="N88" s="1003"/>
      <c r="O88" s="1003"/>
      <c r="P88" s="1004"/>
      <c r="Q88" s="1020"/>
      <c r="R88" s="1021"/>
      <c r="S88" s="1021"/>
      <c r="T88" s="1021"/>
      <c r="U88" s="1021"/>
      <c r="V88" s="1021"/>
      <c r="W88" s="1021"/>
      <c r="X88" s="1021"/>
      <c r="Y88" s="1021"/>
      <c r="Z88" s="1021"/>
      <c r="AA88" s="1021"/>
      <c r="AB88" s="1021"/>
      <c r="AC88" s="1021"/>
      <c r="AD88" s="1021"/>
      <c r="AE88" s="1021"/>
      <c r="AF88" s="1017">
        <v>1913</v>
      </c>
      <c r="AG88" s="1017"/>
      <c r="AH88" s="1017"/>
      <c r="AI88" s="1017"/>
      <c r="AJ88" s="1017"/>
      <c r="AK88" s="1021"/>
      <c r="AL88" s="1021"/>
      <c r="AM88" s="1021"/>
      <c r="AN88" s="1021"/>
      <c r="AO88" s="1021"/>
      <c r="AP88" s="1017">
        <v>20219</v>
      </c>
      <c r="AQ88" s="1017"/>
      <c r="AR88" s="1017"/>
      <c r="AS88" s="1017"/>
      <c r="AT88" s="1017"/>
      <c r="AU88" s="1017">
        <v>11694</v>
      </c>
      <c r="AV88" s="1017"/>
      <c r="AW88" s="1017"/>
      <c r="AX88" s="1017"/>
      <c r="AY88" s="1017"/>
      <c r="AZ88" s="1018"/>
      <c r="BA88" s="1018"/>
      <c r="BB88" s="1018"/>
      <c r="BC88" s="1018"/>
      <c r="BD88" s="1019"/>
      <c r="BE88" s="264"/>
      <c r="BF88" s="264"/>
      <c r="BG88" s="264"/>
      <c r="BH88" s="264"/>
      <c r="BI88" s="264"/>
      <c r="BJ88" s="264"/>
      <c r="BK88" s="264"/>
      <c r="BL88" s="264"/>
      <c r="BM88" s="264"/>
      <c r="BN88" s="264"/>
      <c r="BO88" s="264"/>
      <c r="BP88" s="264"/>
      <c r="BQ88" s="261">
        <v>82</v>
      </c>
      <c r="BR88" s="266"/>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395</v>
      </c>
      <c r="BR102" s="1002" t="s">
        <v>426</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c r="CS102" s="1009"/>
      <c r="CT102" s="1009"/>
      <c r="CU102" s="1009"/>
      <c r="CV102" s="1010"/>
      <c r="CW102" s="1008"/>
      <c r="CX102" s="1009"/>
      <c r="CY102" s="1009"/>
      <c r="CZ102" s="1009"/>
      <c r="DA102" s="1010"/>
      <c r="DB102" s="1008"/>
      <c r="DC102" s="1009"/>
      <c r="DD102" s="1009"/>
      <c r="DE102" s="1009"/>
      <c r="DF102" s="1010"/>
      <c r="DG102" s="1008"/>
      <c r="DH102" s="1009"/>
      <c r="DI102" s="1009"/>
      <c r="DJ102" s="1009"/>
      <c r="DK102" s="1010"/>
      <c r="DL102" s="1008"/>
      <c r="DM102" s="1009"/>
      <c r="DN102" s="1009"/>
      <c r="DO102" s="1009"/>
      <c r="DP102" s="1010"/>
      <c r="DQ102" s="1008"/>
      <c r="DR102" s="1009"/>
      <c r="DS102" s="1009"/>
      <c r="DT102" s="1009"/>
      <c r="DU102" s="1010"/>
      <c r="DV102" s="991"/>
      <c r="DW102" s="992"/>
      <c r="DX102" s="992"/>
      <c r="DY102" s="992"/>
      <c r="DZ102" s="99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4" t="s">
        <v>427</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5" t="s">
        <v>428</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6" t="s">
        <v>431</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432</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5" customFormat="1" ht="26.25" customHeight="1" x14ac:dyDescent="0.15">
      <c r="A109" s="951" t="s">
        <v>433</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434</v>
      </c>
      <c r="AB109" s="952"/>
      <c r="AC109" s="952"/>
      <c r="AD109" s="952"/>
      <c r="AE109" s="953"/>
      <c r="AF109" s="954" t="s">
        <v>312</v>
      </c>
      <c r="AG109" s="952"/>
      <c r="AH109" s="952"/>
      <c r="AI109" s="952"/>
      <c r="AJ109" s="953"/>
      <c r="AK109" s="954" t="s">
        <v>311</v>
      </c>
      <c r="AL109" s="952"/>
      <c r="AM109" s="952"/>
      <c r="AN109" s="952"/>
      <c r="AO109" s="953"/>
      <c r="AP109" s="954" t="s">
        <v>435</v>
      </c>
      <c r="AQ109" s="952"/>
      <c r="AR109" s="952"/>
      <c r="AS109" s="952"/>
      <c r="AT109" s="983"/>
      <c r="AU109" s="951" t="s">
        <v>433</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434</v>
      </c>
      <c r="BR109" s="952"/>
      <c r="BS109" s="952"/>
      <c r="BT109" s="952"/>
      <c r="BU109" s="953"/>
      <c r="BV109" s="954" t="s">
        <v>312</v>
      </c>
      <c r="BW109" s="952"/>
      <c r="BX109" s="952"/>
      <c r="BY109" s="952"/>
      <c r="BZ109" s="953"/>
      <c r="CA109" s="954" t="s">
        <v>311</v>
      </c>
      <c r="CB109" s="952"/>
      <c r="CC109" s="952"/>
      <c r="CD109" s="952"/>
      <c r="CE109" s="953"/>
      <c r="CF109" s="990" t="s">
        <v>435</v>
      </c>
      <c r="CG109" s="990"/>
      <c r="CH109" s="990"/>
      <c r="CI109" s="990"/>
      <c r="CJ109" s="990"/>
      <c r="CK109" s="954" t="s">
        <v>436</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434</v>
      </c>
      <c r="DH109" s="952"/>
      <c r="DI109" s="952"/>
      <c r="DJ109" s="952"/>
      <c r="DK109" s="953"/>
      <c r="DL109" s="954" t="s">
        <v>312</v>
      </c>
      <c r="DM109" s="952"/>
      <c r="DN109" s="952"/>
      <c r="DO109" s="952"/>
      <c r="DP109" s="953"/>
      <c r="DQ109" s="954" t="s">
        <v>311</v>
      </c>
      <c r="DR109" s="952"/>
      <c r="DS109" s="952"/>
      <c r="DT109" s="952"/>
      <c r="DU109" s="953"/>
      <c r="DV109" s="954" t="s">
        <v>435</v>
      </c>
      <c r="DW109" s="952"/>
      <c r="DX109" s="952"/>
      <c r="DY109" s="952"/>
      <c r="DZ109" s="983"/>
    </row>
    <row r="110" spans="1:131" s="245" customFormat="1" ht="26.25" customHeight="1" x14ac:dyDescent="0.15">
      <c r="A110" s="854" t="s">
        <v>437</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1404478</v>
      </c>
      <c r="AB110" s="945"/>
      <c r="AC110" s="945"/>
      <c r="AD110" s="945"/>
      <c r="AE110" s="946"/>
      <c r="AF110" s="947">
        <v>1374226</v>
      </c>
      <c r="AG110" s="945"/>
      <c r="AH110" s="945"/>
      <c r="AI110" s="945"/>
      <c r="AJ110" s="946"/>
      <c r="AK110" s="947">
        <v>1267908</v>
      </c>
      <c r="AL110" s="945"/>
      <c r="AM110" s="945"/>
      <c r="AN110" s="945"/>
      <c r="AO110" s="946"/>
      <c r="AP110" s="948">
        <v>21.2</v>
      </c>
      <c r="AQ110" s="949"/>
      <c r="AR110" s="949"/>
      <c r="AS110" s="949"/>
      <c r="AT110" s="950"/>
      <c r="AU110" s="984" t="s">
        <v>73</v>
      </c>
      <c r="AV110" s="985"/>
      <c r="AW110" s="985"/>
      <c r="AX110" s="985"/>
      <c r="AY110" s="985"/>
      <c r="AZ110" s="910" t="s">
        <v>438</v>
      </c>
      <c r="BA110" s="855"/>
      <c r="BB110" s="855"/>
      <c r="BC110" s="855"/>
      <c r="BD110" s="855"/>
      <c r="BE110" s="855"/>
      <c r="BF110" s="855"/>
      <c r="BG110" s="855"/>
      <c r="BH110" s="855"/>
      <c r="BI110" s="855"/>
      <c r="BJ110" s="855"/>
      <c r="BK110" s="855"/>
      <c r="BL110" s="855"/>
      <c r="BM110" s="855"/>
      <c r="BN110" s="855"/>
      <c r="BO110" s="855"/>
      <c r="BP110" s="856"/>
      <c r="BQ110" s="911">
        <v>11359543</v>
      </c>
      <c r="BR110" s="892"/>
      <c r="BS110" s="892"/>
      <c r="BT110" s="892"/>
      <c r="BU110" s="892"/>
      <c r="BV110" s="892">
        <v>10571670</v>
      </c>
      <c r="BW110" s="892"/>
      <c r="BX110" s="892"/>
      <c r="BY110" s="892"/>
      <c r="BZ110" s="892"/>
      <c r="CA110" s="892">
        <v>10174688</v>
      </c>
      <c r="CB110" s="892"/>
      <c r="CC110" s="892"/>
      <c r="CD110" s="892"/>
      <c r="CE110" s="892"/>
      <c r="CF110" s="916">
        <v>170.3</v>
      </c>
      <c r="CG110" s="917"/>
      <c r="CH110" s="917"/>
      <c r="CI110" s="917"/>
      <c r="CJ110" s="917"/>
      <c r="CK110" s="980" t="s">
        <v>439</v>
      </c>
      <c r="CL110" s="866"/>
      <c r="CM110" s="941" t="s">
        <v>440</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t="s">
        <v>441</v>
      </c>
      <c r="DH110" s="892"/>
      <c r="DI110" s="892"/>
      <c r="DJ110" s="892"/>
      <c r="DK110" s="892"/>
      <c r="DL110" s="892" t="s">
        <v>397</v>
      </c>
      <c r="DM110" s="892"/>
      <c r="DN110" s="892"/>
      <c r="DO110" s="892"/>
      <c r="DP110" s="892"/>
      <c r="DQ110" s="892" t="s">
        <v>131</v>
      </c>
      <c r="DR110" s="892"/>
      <c r="DS110" s="892"/>
      <c r="DT110" s="892"/>
      <c r="DU110" s="892"/>
      <c r="DV110" s="893" t="s">
        <v>131</v>
      </c>
      <c r="DW110" s="893"/>
      <c r="DX110" s="893"/>
      <c r="DY110" s="893"/>
      <c r="DZ110" s="894"/>
    </row>
    <row r="111" spans="1:131" s="245" customFormat="1" ht="26.25" customHeight="1" x14ac:dyDescent="0.15">
      <c r="A111" s="821" t="s">
        <v>442</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397</v>
      </c>
      <c r="AB111" s="973"/>
      <c r="AC111" s="973"/>
      <c r="AD111" s="973"/>
      <c r="AE111" s="974"/>
      <c r="AF111" s="975" t="s">
        <v>441</v>
      </c>
      <c r="AG111" s="973"/>
      <c r="AH111" s="973"/>
      <c r="AI111" s="973"/>
      <c r="AJ111" s="974"/>
      <c r="AK111" s="975" t="s">
        <v>441</v>
      </c>
      <c r="AL111" s="973"/>
      <c r="AM111" s="973"/>
      <c r="AN111" s="973"/>
      <c r="AO111" s="974"/>
      <c r="AP111" s="976" t="s">
        <v>441</v>
      </c>
      <c r="AQ111" s="977"/>
      <c r="AR111" s="977"/>
      <c r="AS111" s="977"/>
      <c r="AT111" s="978"/>
      <c r="AU111" s="986"/>
      <c r="AV111" s="987"/>
      <c r="AW111" s="987"/>
      <c r="AX111" s="987"/>
      <c r="AY111" s="987"/>
      <c r="AZ111" s="862" t="s">
        <v>443</v>
      </c>
      <c r="BA111" s="797"/>
      <c r="BB111" s="797"/>
      <c r="BC111" s="797"/>
      <c r="BD111" s="797"/>
      <c r="BE111" s="797"/>
      <c r="BF111" s="797"/>
      <c r="BG111" s="797"/>
      <c r="BH111" s="797"/>
      <c r="BI111" s="797"/>
      <c r="BJ111" s="797"/>
      <c r="BK111" s="797"/>
      <c r="BL111" s="797"/>
      <c r="BM111" s="797"/>
      <c r="BN111" s="797"/>
      <c r="BO111" s="797"/>
      <c r="BP111" s="798"/>
      <c r="BQ111" s="863">
        <v>86207</v>
      </c>
      <c r="BR111" s="864"/>
      <c r="BS111" s="864"/>
      <c r="BT111" s="864"/>
      <c r="BU111" s="864"/>
      <c r="BV111" s="864">
        <v>61390</v>
      </c>
      <c r="BW111" s="864"/>
      <c r="BX111" s="864"/>
      <c r="BY111" s="864"/>
      <c r="BZ111" s="864"/>
      <c r="CA111" s="864">
        <v>42578</v>
      </c>
      <c r="CB111" s="864"/>
      <c r="CC111" s="864"/>
      <c r="CD111" s="864"/>
      <c r="CE111" s="864"/>
      <c r="CF111" s="925">
        <v>0.7</v>
      </c>
      <c r="CG111" s="926"/>
      <c r="CH111" s="926"/>
      <c r="CI111" s="926"/>
      <c r="CJ111" s="926"/>
      <c r="CK111" s="981"/>
      <c r="CL111" s="868"/>
      <c r="CM111" s="871" t="s">
        <v>444</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397</v>
      </c>
      <c r="DH111" s="864"/>
      <c r="DI111" s="864"/>
      <c r="DJ111" s="864"/>
      <c r="DK111" s="864"/>
      <c r="DL111" s="864" t="s">
        <v>441</v>
      </c>
      <c r="DM111" s="864"/>
      <c r="DN111" s="864"/>
      <c r="DO111" s="864"/>
      <c r="DP111" s="864"/>
      <c r="DQ111" s="864" t="s">
        <v>441</v>
      </c>
      <c r="DR111" s="864"/>
      <c r="DS111" s="864"/>
      <c r="DT111" s="864"/>
      <c r="DU111" s="864"/>
      <c r="DV111" s="841" t="s">
        <v>441</v>
      </c>
      <c r="DW111" s="841"/>
      <c r="DX111" s="841"/>
      <c r="DY111" s="841"/>
      <c r="DZ111" s="842"/>
    </row>
    <row r="112" spans="1:131" s="245" customFormat="1" ht="26.25" customHeight="1" x14ac:dyDescent="0.15">
      <c r="A112" s="966" t="s">
        <v>445</v>
      </c>
      <c r="B112" s="967"/>
      <c r="C112" s="797" t="s">
        <v>446</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t="s">
        <v>441</v>
      </c>
      <c r="AB112" s="827"/>
      <c r="AC112" s="827"/>
      <c r="AD112" s="827"/>
      <c r="AE112" s="828"/>
      <c r="AF112" s="829" t="s">
        <v>441</v>
      </c>
      <c r="AG112" s="827"/>
      <c r="AH112" s="827"/>
      <c r="AI112" s="827"/>
      <c r="AJ112" s="828"/>
      <c r="AK112" s="829" t="s">
        <v>447</v>
      </c>
      <c r="AL112" s="827"/>
      <c r="AM112" s="827"/>
      <c r="AN112" s="827"/>
      <c r="AO112" s="828"/>
      <c r="AP112" s="874" t="s">
        <v>131</v>
      </c>
      <c r="AQ112" s="875"/>
      <c r="AR112" s="875"/>
      <c r="AS112" s="875"/>
      <c r="AT112" s="876"/>
      <c r="AU112" s="986"/>
      <c r="AV112" s="987"/>
      <c r="AW112" s="987"/>
      <c r="AX112" s="987"/>
      <c r="AY112" s="987"/>
      <c r="AZ112" s="862" t="s">
        <v>448</v>
      </c>
      <c r="BA112" s="797"/>
      <c r="BB112" s="797"/>
      <c r="BC112" s="797"/>
      <c r="BD112" s="797"/>
      <c r="BE112" s="797"/>
      <c r="BF112" s="797"/>
      <c r="BG112" s="797"/>
      <c r="BH112" s="797"/>
      <c r="BI112" s="797"/>
      <c r="BJ112" s="797"/>
      <c r="BK112" s="797"/>
      <c r="BL112" s="797"/>
      <c r="BM112" s="797"/>
      <c r="BN112" s="797"/>
      <c r="BO112" s="797"/>
      <c r="BP112" s="798"/>
      <c r="BQ112" s="863">
        <v>1831642</v>
      </c>
      <c r="BR112" s="864"/>
      <c r="BS112" s="864"/>
      <c r="BT112" s="864"/>
      <c r="BU112" s="864"/>
      <c r="BV112" s="864">
        <v>1821514</v>
      </c>
      <c r="BW112" s="864"/>
      <c r="BX112" s="864"/>
      <c r="BY112" s="864"/>
      <c r="BZ112" s="864"/>
      <c r="CA112" s="864">
        <v>1714130</v>
      </c>
      <c r="CB112" s="864"/>
      <c r="CC112" s="864"/>
      <c r="CD112" s="864"/>
      <c r="CE112" s="864"/>
      <c r="CF112" s="925">
        <v>28.7</v>
      </c>
      <c r="CG112" s="926"/>
      <c r="CH112" s="926"/>
      <c r="CI112" s="926"/>
      <c r="CJ112" s="926"/>
      <c r="CK112" s="981"/>
      <c r="CL112" s="868"/>
      <c r="CM112" s="871" t="s">
        <v>449</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t="s">
        <v>441</v>
      </c>
      <c r="DH112" s="864"/>
      <c r="DI112" s="864"/>
      <c r="DJ112" s="864"/>
      <c r="DK112" s="864"/>
      <c r="DL112" s="864" t="s">
        <v>441</v>
      </c>
      <c r="DM112" s="864"/>
      <c r="DN112" s="864"/>
      <c r="DO112" s="864"/>
      <c r="DP112" s="864"/>
      <c r="DQ112" s="864" t="s">
        <v>397</v>
      </c>
      <c r="DR112" s="864"/>
      <c r="DS112" s="864"/>
      <c r="DT112" s="864"/>
      <c r="DU112" s="864"/>
      <c r="DV112" s="841" t="s">
        <v>441</v>
      </c>
      <c r="DW112" s="841"/>
      <c r="DX112" s="841"/>
      <c r="DY112" s="841"/>
      <c r="DZ112" s="842"/>
    </row>
    <row r="113" spans="1:130" s="245" customFormat="1" ht="26.25" customHeight="1" x14ac:dyDescent="0.15">
      <c r="A113" s="968"/>
      <c r="B113" s="969"/>
      <c r="C113" s="797" t="s">
        <v>450</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v>150217</v>
      </c>
      <c r="AB113" s="973"/>
      <c r="AC113" s="973"/>
      <c r="AD113" s="973"/>
      <c r="AE113" s="974"/>
      <c r="AF113" s="975">
        <v>150004</v>
      </c>
      <c r="AG113" s="973"/>
      <c r="AH113" s="973"/>
      <c r="AI113" s="973"/>
      <c r="AJ113" s="974"/>
      <c r="AK113" s="975">
        <v>153473</v>
      </c>
      <c r="AL113" s="973"/>
      <c r="AM113" s="973"/>
      <c r="AN113" s="973"/>
      <c r="AO113" s="974"/>
      <c r="AP113" s="976">
        <v>2.6</v>
      </c>
      <c r="AQ113" s="977"/>
      <c r="AR113" s="977"/>
      <c r="AS113" s="977"/>
      <c r="AT113" s="978"/>
      <c r="AU113" s="986"/>
      <c r="AV113" s="987"/>
      <c r="AW113" s="987"/>
      <c r="AX113" s="987"/>
      <c r="AY113" s="987"/>
      <c r="AZ113" s="862" t="s">
        <v>451</v>
      </c>
      <c r="BA113" s="797"/>
      <c r="BB113" s="797"/>
      <c r="BC113" s="797"/>
      <c r="BD113" s="797"/>
      <c r="BE113" s="797"/>
      <c r="BF113" s="797"/>
      <c r="BG113" s="797"/>
      <c r="BH113" s="797"/>
      <c r="BI113" s="797"/>
      <c r="BJ113" s="797"/>
      <c r="BK113" s="797"/>
      <c r="BL113" s="797"/>
      <c r="BM113" s="797"/>
      <c r="BN113" s="797"/>
      <c r="BO113" s="797"/>
      <c r="BP113" s="798"/>
      <c r="BQ113" s="863">
        <v>12373298</v>
      </c>
      <c r="BR113" s="864"/>
      <c r="BS113" s="864"/>
      <c r="BT113" s="864"/>
      <c r="BU113" s="864"/>
      <c r="BV113" s="864">
        <v>11981292</v>
      </c>
      <c r="BW113" s="864"/>
      <c r="BX113" s="864"/>
      <c r="BY113" s="864"/>
      <c r="BZ113" s="864"/>
      <c r="CA113" s="864">
        <v>11694482</v>
      </c>
      <c r="CB113" s="864"/>
      <c r="CC113" s="864"/>
      <c r="CD113" s="864"/>
      <c r="CE113" s="864"/>
      <c r="CF113" s="925">
        <v>195.7</v>
      </c>
      <c r="CG113" s="926"/>
      <c r="CH113" s="926"/>
      <c r="CI113" s="926"/>
      <c r="CJ113" s="926"/>
      <c r="CK113" s="981"/>
      <c r="CL113" s="868"/>
      <c r="CM113" s="871" t="s">
        <v>452</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447</v>
      </c>
      <c r="DH113" s="827"/>
      <c r="DI113" s="827"/>
      <c r="DJ113" s="827"/>
      <c r="DK113" s="828"/>
      <c r="DL113" s="829" t="s">
        <v>131</v>
      </c>
      <c r="DM113" s="827"/>
      <c r="DN113" s="827"/>
      <c r="DO113" s="827"/>
      <c r="DP113" s="828"/>
      <c r="DQ113" s="829" t="s">
        <v>131</v>
      </c>
      <c r="DR113" s="827"/>
      <c r="DS113" s="827"/>
      <c r="DT113" s="827"/>
      <c r="DU113" s="828"/>
      <c r="DV113" s="874" t="s">
        <v>441</v>
      </c>
      <c r="DW113" s="875"/>
      <c r="DX113" s="875"/>
      <c r="DY113" s="875"/>
      <c r="DZ113" s="876"/>
    </row>
    <row r="114" spans="1:130" s="245" customFormat="1" ht="26.25" customHeight="1" x14ac:dyDescent="0.15">
      <c r="A114" s="968"/>
      <c r="B114" s="969"/>
      <c r="C114" s="797" t="s">
        <v>453</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v>617437</v>
      </c>
      <c r="AB114" s="827"/>
      <c r="AC114" s="827"/>
      <c r="AD114" s="827"/>
      <c r="AE114" s="828"/>
      <c r="AF114" s="829">
        <v>632675</v>
      </c>
      <c r="AG114" s="827"/>
      <c r="AH114" s="827"/>
      <c r="AI114" s="827"/>
      <c r="AJ114" s="828"/>
      <c r="AK114" s="829">
        <v>622242</v>
      </c>
      <c r="AL114" s="827"/>
      <c r="AM114" s="827"/>
      <c r="AN114" s="827"/>
      <c r="AO114" s="828"/>
      <c r="AP114" s="874">
        <v>10.4</v>
      </c>
      <c r="AQ114" s="875"/>
      <c r="AR114" s="875"/>
      <c r="AS114" s="875"/>
      <c r="AT114" s="876"/>
      <c r="AU114" s="986"/>
      <c r="AV114" s="987"/>
      <c r="AW114" s="987"/>
      <c r="AX114" s="987"/>
      <c r="AY114" s="987"/>
      <c r="AZ114" s="862" t="s">
        <v>454</v>
      </c>
      <c r="BA114" s="797"/>
      <c r="BB114" s="797"/>
      <c r="BC114" s="797"/>
      <c r="BD114" s="797"/>
      <c r="BE114" s="797"/>
      <c r="BF114" s="797"/>
      <c r="BG114" s="797"/>
      <c r="BH114" s="797"/>
      <c r="BI114" s="797"/>
      <c r="BJ114" s="797"/>
      <c r="BK114" s="797"/>
      <c r="BL114" s="797"/>
      <c r="BM114" s="797"/>
      <c r="BN114" s="797"/>
      <c r="BO114" s="797"/>
      <c r="BP114" s="798"/>
      <c r="BQ114" s="863">
        <v>1771623</v>
      </c>
      <c r="BR114" s="864"/>
      <c r="BS114" s="864"/>
      <c r="BT114" s="864"/>
      <c r="BU114" s="864"/>
      <c r="BV114" s="864">
        <v>1532513</v>
      </c>
      <c r="BW114" s="864"/>
      <c r="BX114" s="864"/>
      <c r="BY114" s="864"/>
      <c r="BZ114" s="864"/>
      <c r="CA114" s="864">
        <v>1546199</v>
      </c>
      <c r="CB114" s="864"/>
      <c r="CC114" s="864"/>
      <c r="CD114" s="864"/>
      <c r="CE114" s="864"/>
      <c r="CF114" s="925">
        <v>25.9</v>
      </c>
      <c r="CG114" s="926"/>
      <c r="CH114" s="926"/>
      <c r="CI114" s="926"/>
      <c r="CJ114" s="926"/>
      <c r="CK114" s="981"/>
      <c r="CL114" s="868"/>
      <c r="CM114" s="871" t="s">
        <v>455</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397</v>
      </c>
      <c r="DH114" s="827"/>
      <c r="DI114" s="827"/>
      <c r="DJ114" s="827"/>
      <c r="DK114" s="828"/>
      <c r="DL114" s="829" t="s">
        <v>397</v>
      </c>
      <c r="DM114" s="827"/>
      <c r="DN114" s="827"/>
      <c r="DO114" s="827"/>
      <c r="DP114" s="828"/>
      <c r="DQ114" s="829" t="s">
        <v>397</v>
      </c>
      <c r="DR114" s="827"/>
      <c r="DS114" s="827"/>
      <c r="DT114" s="827"/>
      <c r="DU114" s="828"/>
      <c r="DV114" s="874" t="s">
        <v>131</v>
      </c>
      <c r="DW114" s="875"/>
      <c r="DX114" s="875"/>
      <c r="DY114" s="875"/>
      <c r="DZ114" s="876"/>
    </row>
    <row r="115" spans="1:130" s="245" customFormat="1" ht="26.25" customHeight="1" x14ac:dyDescent="0.15">
      <c r="A115" s="968"/>
      <c r="B115" s="969"/>
      <c r="C115" s="797" t="s">
        <v>456</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v>26470</v>
      </c>
      <c r="AB115" s="973"/>
      <c r="AC115" s="973"/>
      <c r="AD115" s="973"/>
      <c r="AE115" s="974"/>
      <c r="AF115" s="975">
        <v>24818</v>
      </c>
      <c r="AG115" s="973"/>
      <c r="AH115" s="973"/>
      <c r="AI115" s="973"/>
      <c r="AJ115" s="974"/>
      <c r="AK115" s="975">
        <v>22114</v>
      </c>
      <c r="AL115" s="973"/>
      <c r="AM115" s="973"/>
      <c r="AN115" s="973"/>
      <c r="AO115" s="974"/>
      <c r="AP115" s="976">
        <v>0.4</v>
      </c>
      <c r="AQ115" s="977"/>
      <c r="AR115" s="977"/>
      <c r="AS115" s="977"/>
      <c r="AT115" s="978"/>
      <c r="AU115" s="986"/>
      <c r="AV115" s="987"/>
      <c r="AW115" s="987"/>
      <c r="AX115" s="987"/>
      <c r="AY115" s="987"/>
      <c r="AZ115" s="862" t="s">
        <v>457</v>
      </c>
      <c r="BA115" s="797"/>
      <c r="BB115" s="797"/>
      <c r="BC115" s="797"/>
      <c r="BD115" s="797"/>
      <c r="BE115" s="797"/>
      <c r="BF115" s="797"/>
      <c r="BG115" s="797"/>
      <c r="BH115" s="797"/>
      <c r="BI115" s="797"/>
      <c r="BJ115" s="797"/>
      <c r="BK115" s="797"/>
      <c r="BL115" s="797"/>
      <c r="BM115" s="797"/>
      <c r="BN115" s="797"/>
      <c r="BO115" s="797"/>
      <c r="BP115" s="798"/>
      <c r="BQ115" s="863" t="s">
        <v>441</v>
      </c>
      <c r="BR115" s="864"/>
      <c r="BS115" s="864"/>
      <c r="BT115" s="864"/>
      <c r="BU115" s="864"/>
      <c r="BV115" s="864" t="s">
        <v>397</v>
      </c>
      <c r="BW115" s="864"/>
      <c r="BX115" s="864"/>
      <c r="BY115" s="864"/>
      <c r="BZ115" s="864"/>
      <c r="CA115" s="864" t="s">
        <v>397</v>
      </c>
      <c r="CB115" s="864"/>
      <c r="CC115" s="864"/>
      <c r="CD115" s="864"/>
      <c r="CE115" s="864"/>
      <c r="CF115" s="925" t="s">
        <v>397</v>
      </c>
      <c r="CG115" s="926"/>
      <c r="CH115" s="926"/>
      <c r="CI115" s="926"/>
      <c r="CJ115" s="926"/>
      <c r="CK115" s="981"/>
      <c r="CL115" s="868"/>
      <c r="CM115" s="862" t="s">
        <v>458</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t="s">
        <v>131</v>
      </c>
      <c r="DH115" s="827"/>
      <c r="DI115" s="827"/>
      <c r="DJ115" s="827"/>
      <c r="DK115" s="828"/>
      <c r="DL115" s="829" t="s">
        <v>397</v>
      </c>
      <c r="DM115" s="827"/>
      <c r="DN115" s="827"/>
      <c r="DO115" s="827"/>
      <c r="DP115" s="828"/>
      <c r="DQ115" s="829" t="s">
        <v>131</v>
      </c>
      <c r="DR115" s="827"/>
      <c r="DS115" s="827"/>
      <c r="DT115" s="827"/>
      <c r="DU115" s="828"/>
      <c r="DV115" s="874" t="s">
        <v>397</v>
      </c>
      <c r="DW115" s="875"/>
      <c r="DX115" s="875"/>
      <c r="DY115" s="875"/>
      <c r="DZ115" s="876"/>
    </row>
    <row r="116" spans="1:130" s="245" customFormat="1" ht="26.25" customHeight="1" x14ac:dyDescent="0.15">
      <c r="A116" s="970"/>
      <c r="B116" s="971"/>
      <c r="C116" s="930" t="s">
        <v>459</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397</v>
      </c>
      <c r="AB116" s="827"/>
      <c r="AC116" s="827"/>
      <c r="AD116" s="827"/>
      <c r="AE116" s="828"/>
      <c r="AF116" s="829" t="s">
        <v>131</v>
      </c>
      <c r="AG116" s="827"/>
      <c r="AH116" s="827"/>
      <c r="AI116" s="827"/>
      <c r="AJ116" s="828"/>
      <c r="AK116" s="829" t="s">
        <v>397</v>
      </c>
      <c r="AL116" s="827"/>
      <c r="AM116" s="827"/>
      <c r="AN116" s="827"/>
      <c r="AO116" s="828"/>
      <c r="AP116" s="874" t="s">
        <v>397</v>
      </c>
      <c r="AQ116" s="875"/>
      <c r="AR116" s="875"/>
      <c r="AS116" s="875"/>
      <c r="AT116" s="876"/>
      <c r="AU116" s="986"/>
      <c r="AV116" s="987"/>
      <c r="AW116" s="987"/>
      <c r="AX116" s="987"/>
      <c r="AY116" s="987"/>
      <c r="AZ116" s="913" t="s">
        <v>460</v>
      </c>
      <c r="BA116" s="914"/>
      <c r="BB116" s="914"/>
      <c r="BC116" s="914"/>
      <c r="BD116" s="914"/>
      <c r="BE116" s="914"/>
      <c r="BF116" s="914"/>
      <c r="BG116" s="914"/>
      <c r="BH116" s="914"/>
      <c r="BI116" s="914"/>
      <c r="BJ116" s="914"/>
      <c r="BK116" s="914"/>
      <c r="BL116" s="914"/>
      <c r="BM116" s="914"/>
      <c r="BN116" s="914"/>
      <c r="BO116" s="914"/>
      <c r="BP116" s="915"/>
      <c r="BQ116" s="863" t="s">
        <v>131</v>
      </c>
      <c r="BR116" s="864"/>
      <c r="BS116" s="864"/>
      <c r="BT116" s="864"/>
      <c r="BU116" s="864"/>
      <c r="BV116" s="864" t="s">
        <v>131</v>
      </c>
      <c r="BW116" s="864"/>
      <c r="BX116" s="864"/>
      <c r="BY116" s="864"/>
      <c r="BZ116" s="864"/>
      <c r="CA116" s="864" t="s">
        <v>397</v>
      </c>
      <c r="CB116" s="864"/>
      <c r="CC116" s="864"/>
      <c r="CD116" s="864"/>
      <c r="CE116" s="864"/>
      <c r="CF116" s="925" t="s">
        <v>441</v>
      </c>
      <c r="CG116" s="926"/>
      <c r="CH116" s="926"/>
      <c r="CI116" s="926"/>
      <c r="CJ116" s="926"/>
      <c r="CK116" s="981"/>
      <c r="CL116" s="868"/>
      <c r="CM116" s="871" t="s">
        <v>461</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v>68505</v>
      </c>
      <c r="DH116" s="827"/>
      <c r="DI116" s="827"/>
      <c r="DJ116" s="827"/>
      <c r="DK116" s="828"/>
      <c r="DL116" s="829">
        <v>51543</v>
      </c>
      <c r="DM116" s="827"/>
      <c r="DN116" s="827"/>
      <c r="DO116" s="827"/>
      <c r="DP116" s="828"/>
      <c r="DQ116" s="829">
        <v>34735</v>
      </c>
      <c r="DR116" s="827"/>
      <c r="DS116" s="827"/>
      <c r="DT116" s="827"/>
      <c r="DU116" s="828"/>
      <c r="DV116" s="874">
        <v>0.6</v>
      </c>
      <c r="DW116" s="875"/>
      <c r="DX116" s="875"/>
      <c r="DY116" s="875"/>
      <c r="DZ116" s="876"/>
    </row>
    <row r="117" spans="1:130" s="245" customFormat="1" ht="26.25" customHeight="1" x14ac:dyDescent="0.15">
      <c r="A117" s="951" t="s">
        <v>189</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462</v>
      </c>
      <c r="Z117" s="953"/>
      <c r="AA117" s="958">
        <v>2198602</v>
      </c>
      <c r="AB117" s="959"/>
      <c r="AC117" s="959"/>
      <c r="AD117" s="959"/>
      <c r="AE117" s="960"/>
      <c r="AF117" s="961">
        <v>2181723</v>
      </c>
      <c r="AG117" s="959"/>
      <c r="AH117" s="959"/>
      <c r="AI117" s="959"/>
      <c r="AJ117" s="960"/>
      <c r="AK117" s="961">
        <v>2065737</v>
      </c>
      <c r="AL117" s="959"/>
      <c r="AM117" s="959"/>
      <c r="AN117" s="959"/>
      <c r="AO117" s="960"/>
      <c r="AP117" s="962"/>
      <c r="AQ117" s="963"/>
      <c r="AR117" s="963"/>
      <c r="AS117" s="963"/>
      <c r="AT117" s="964"/>
      <c r="AU117" s="986"/>
      <c r="AV117" s="987"/>
      <c r="AW117" s="987"/>
      <c r="AX117" s="987"/>
      <c r="AY117" s="987"/>
      <c r="AZ117" s="913" t="s">
        <v>463</v>
      </c>
      <c r="BA117" s="914"/>
      <c r="BB117" s="914"/>
      <c r="BC117" s="914"/>
      <c r="BD117" s="914"/>
      <c r="BE117" s="914"/>
      <c r="BF117" s="914"/>
      <c r="BG117" s="914"/>
      <c r="BH117" s="914"/>
      <c r="BI117" s="914"/>
      <c r="BJ117" s="914"/>
      <c r="BK117" s="914"/>
      <c r="BL117" s="914"/>
      <c r="BM117" s="914"/>
      <c r="BN117" s="914"/>
      <c r="BO117" s="914"/>
      <c r="BP117" s="915"/>
      <c r="BQ117" s="863" t="s">
        <v>131</v>
      </c>
      <c r="BR117" s="864"/>
      <c r="BS117" s="864"/>
      <c r="BT117" s="864"/>
      <c r="BU117" s="864"/>
      <c r="BV117" s="864" t="s">
        <v>441</v>
      </c>
      <c r="BW117" s="864"/>
      <c r="BX117" s="864"/>
      <c r="BY117" s="864"/>
      <c r="BZ117" s="864"/>
      <c r="CA117" s="864" t="s">
        <v>441</v>
      </c>
      <c r="CB117" s="864"/>
      <c r="CC117" s="864"/>
      <c r="CD117" s="864"/>
      <c r="CE117" s="864"/>
      <c r="CF117" s="925" t="s">
        <v>441</v>
      </c>
      <c r="CG117" s="926"/>
      <c r="CH117" s="926"/>
      <c r="CI117" s="926"/>
      <c r="CJ117" s="926"/>
      <c r="CK117" s="981"/>
      <c r="CL117" s="868"/>
      <c r="CM117" s="871" t="s">
        <v>464</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441</v>
      </c>
      <c r="DH117" s="827"/>
      <c r="DI117" s="827"/>
      <c r="DJ117" s="827"/>
      <c r="DK117" s="828"/>
      <c r="DL117" s="829" t="s">
        <v>447</v>
      </c>
      <c r="DM117" s="827"/>
      <c r="DN117" s="827"/>
      <c r="DO117" s="827"/>
      <c r="DP117" s="828"/>
      <c r="DQ117" s="829" t="s">
        <v>441</v>
      </c>
      <c r="DR117" s="827"/>
      <c r="DS117" s="827"/>
      <c r="DT117" s="827"/>
      <c r="DU117" s="828"/>
      <c r="DV117" s="874" t="s">
        <v>441</v>
      </c>
      <c r="DW117" s="875"/>
      <c r="DX117" s="875"/>
      <c r="DY117" s="875"/>
      <c r="DZ117" s="876"/>
    </row>
    <row r="118" spans="1:130" s="245" customFormat="1" ht="26.25" customHeight="1" x14ac:dyDescent="0.15">
      <c r="A118" s="951" t="s">
        <v>436</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434</v>
      </c>
      <c r="AB118" s="952"/>
      <c r="AC118" s="952"/>
      <c r="AD118" s="952"/>
      <c r="AE118" s="953"/>
      <c r="AF118" s="954" t="s">
        <v>312</v>
      </c>
      <c r="AG118" s="952"/>
      <c r="AH118" s="952"/>
      <c r="AI118" s="952"/>
      <c r="AJ118" s="953"/>
      <c r="AK118" s="954" t="s">
        <v>311</v>
      </c>
      <c r="AL118" s="952"/>
      <c r="AM118" s="952"/>
      <c r="AN118" s="952"/>
      <c r="AO118" s="953"/>
      <c r="AP118" s="955" t="s">
        <v>435</v>
      </c>
      <c r="AQ118" s="956"/>
      <c r="AR118" s="956"/>
      <c r="AS118" s="956"/>
      <c r="AT118" s="957"/>
      <c r="AU118" s="986"/>
      <c r="AV118" s="987"/>
      <c r="AW118" s="987"/>
      <c r="AX118" s="987"/>
      <c r="AY118" s="987"/>
      <c r="AZ118" s="929" t="s">
        <v>465</v>
      </c>
      <c r="BA118" s="930"/>
      <c r="BB118" s="930"/>
      <c r="BC118" s="930"/>
      <c r="BD118" s="930"/>
      <c r="BE118" s="930"/>
      <c r="BF118" s="930"/>
      <c r="BG118" s="930"/>
      <c r="BH118" s="930"/>
      <c r="BI118" s="930"/>
      <c r="BJ118" s="930"/>
      <c r="BK118" s="930"/>
      <c r="BL118" s="930"/>
      <c r="BM118" s="930"/>
      <c r="BN118" s="930"/>
      <c r="BO118" s="930"/>
      <c r="BP118" s="931"/>
      <c r="BQ118" s="932" t="s">
        <v>131</v>
      </c>
      <c r="BR118" s="895"/>
      <c r="BS118" s="895"/>
      <c r="BT118" s="895"/>
      <c r="BU118" s="895"/>
      <c r="BV118" s="895" t="s">
        <v>131</v>
      </c>
      <c r="BW118" s="895"/>
      <c r="BX118" s="895"/>
      <c r="BY118" s="895"/>
      <c r="BZ118" s="895"/>
      <c r="CA118" s="895" t="s">
        <v>131</v>
      </c>
      <c r="CB118" s="895"/>
      <c r="CC118" s="895"/>
      <c r="CD118" s="895"/>
      <c r="CE118" s="895"/>
      <c r="CF118" s="925" t="s">
        <v>131</v>
      </c>
      <c r="CG118" s="926"/>
      <c r="CH118" s="926"/>
      <c r="CI118" s="926"/>
      <c r="CJ118" s="926"/>
      <c r="CK118" s="981"/>
      <c r="CL118" s="868"/>
      <c r="CM118" s="871" t="s">
        <v>466</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131</v>
      </c>
      <c r="DH118" s="827"/>
      <c r="DI118" s="827"/>
      <c r="DJ118" s="827"/>
      <c r="DK118" s="828"/>
      <c r="DL118" s="829" t="s">
        <v>131</v>
      </c>
      <c r="DM118" s="827"/>
      <c r="DN118" s="827"/>
      <c r="DO118" s="827"/>
      <c r="DP118" s="828"/>
      <c r="DQ118" s="829" t="s">
        <v>131</v>
      </c>
      <c r="DR118" s="827"/>
      <c r="DS118" s="827"/>
      <c r="DT118" s="827"/>
      <c r="DU118" s="828"/>
      <c r="DV118" s="874" t="s">
        <v>131</v>
      </c>
      <c r="DW118" s="875"/>
      <c r="DX118" s="875"/>
      <c r="DY118" s="875"/>
      <c r="DZ118" s="876"/>
    </row>
    <row r="119" spans="1:130" s="245" customFormat="1" ht="26.25" customHeight="1" x14ac:dyDescent="0.15">
      <c r="A119" s="865" t="s">
        <v>439</v>
      </c>
      <c r="B119" s="866"/>
      <c r="C119" s="941" t="s">
        <v>440</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131</v>
      </c>
      <c r="AB119" s="945"/>
      <c r="AC119" s="945"/>
      <c r="AD119" s="945"/>
      <c r="AE119" s="946"/>
      <c r="AF119" s="947" t="s">
        <v>131</v>
      </c>
      <c r="AG119" s="945"/>
      <c r="AH119" s="945"/>
      <c r="AI119" s="945"/>
      <c r="AJ119" s="946"/>
      <c r="AK119" s="947" t="s">
        <v>131</v>
      </c>
      <c r="AL119" s="945"/>
      <c r="AM119" s="945"/>
      <c r="AN119" s="945"/>
      <c r="AO119" s="946"/>
      <c r="AP119" s="948" t="s">
        <v>131</v>
      </c>
      <c r="AQ119" s="949"/>
      <c r="AR119" s="949"/>
      <c r="AS119" s="949"/>
      <c r="AT119" s="950"/>
      <c r="AU119" s="988"/>
      <c r="AV119" s="989"/>
      <c r="AW119" s="989"/>
      <c r="AX119" s="989"/>
      <c r="AY119" s="989"/>
      <c r="AZ119" s="276" t="s">
        <v>189</v>
      </c>
      <c r="BA119" s="276"/>
      <c r="BB119" s="276"/>
      <c r="BC119" s="276"/>
      <c r="BD119" s="276"/>
      <c r="BE119" s="276"/>
      <c r="BF119" s="276"/>
      <c r="BG119" s="276"/>
      <c r="BH119" s="276"/>
      <c r="BI119" s="276"/>
      <c r="BJ119" s="276"/>
      <c r="BK119" s="276"/>
      <c r="BL119" s="276"/>
      <c r="BM119" s="276"/>
      <c r="BN119" s="276"/>
      <c r="BO119" s="927" t="s">
        <v>467</v>
      </c>
      <c r="BP119" s="928"/>
      <c r="BQ119" s="932">
        <v>27422313</v>
      </c>
      <c r="BR119" s="895"/>
      <c r="BS119" s="895"/>
      <c r="BT119" s="895"/>
      <c r="BU119" s="895"/>
      <c r="BV119" s="895">
        <v>25968379</v>
      </c>
      <c r="BW119" s="895"/>
      <c r="BX119" s="895"/>
      <c r="BY119" s="895"/>
      <c r="BZ119" s="895"/>
      <c r="CA119" s="895">
        <v>25172077</v>
      </c>
      <c r="CB119" s="895"/>
      <c r="CC119" s="895"/>
      <c r="CD119" s="895"/>
      <c r="CE119" s="895"/>
      <c r="CF119" s="793"/>
      <c r="CG119" s="794"/>
      <c r="CH119" s="794"/>
      <c r="CI119" s="794"/>
      <c r="CJ119" s="884"/>
      <c r="CK119" s="982"/>
      <c r="CL119" s="870"/>
      <c r="CM119" s="888" t="s">
        <v>468</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v>17702</v>
      </c>
      <c r="DH119" s="810"/>
      <c r="DI119" s="810"/>
      <c r="DJ119" s="810"/>
      <c r="DK119" s="811"/>
      <c r="DL119" s="812">
        <v>9847</v>
      </c>
      <c r="DM119" s="810"/>
      <c r="DN119" s="810"/>
      <c r="DO119" s="810"/>
      <c r="DP119" s="811"/>
      <c r="DQ119" s="812">
        <v>7843</v>
      </c>
      <c r="DR119" s="810"/>
      <c r="DS119" s="810"/>
      <c r="DT119" s="810"/>
      <c r="DU119" s="811"/>
      <c r="DV119" s="898">
        <v>0.1</v>
      </c>
      <c r="DW119" s="899"/>
      <c r="DX119" s="899"/>
      <c r="DY119" s="899"/>
      <c r="DZ119" s="900"/>
    </row>
    <row r="120" spans="1:130" s="245" customFormat="1" ht="26.25" customHeight="1" x14ac:dyDescent="0.15">
      <c r="A120" s="867"/>
      <c r="B120" s="868"/>
      <c r="C120" s="871" t="s">
        <v>444</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397</v>
      </c>
      <c r="AB120" s="827"/>
      <c r="AC120" s="827"/>
      <c r="AD120" s="827"/>
      <c r="AE120" s="828"/>
      <c r="AF120" s="829" t="s">
        <v>397</v>
      </c>
      <c r="AG120" s="827"/>
      <c r="AH120" s="827"/>
      <c r="AI120" s="827"/>
      <c r="AJ120" s="828"/>
      <c r="AK120" s="829" t="s">
        <v>469</v>
      </c>
      <c r="AL120" s="827"/>
      <c r="AM120" s="827"/>
      <c r="AN120" s="827"/>
      <c r="AO120" s="828"/>
      <c r="AP120" s="874" t="s">
        <v>397</v>
      </c>
      <c r="AQ120" s="875"/>
      <c r="AR120" s="875"/>
      <c r="AS120" s="875"/>
      <c r="AT120" s="876"/>
      <c r="AU120" s="933" t="s">
        <v>470</v>
      </c>
      <c r="AV120" s="934"/>
      <c r="AW120" s="934"/>
      <c r="AX120" s="934"/>
      <c r="AY120" s="935"/>
      <c r="AZ120" s="910" t="s">
        <v>471</v>
      </c>
      <c r="BA120" s="855"/>
      <c r="BB120" s="855"/>
      <c r="BC120" s="855"/>
      <c r="BD120" s="855"/>
      <c r="BE120" s="855"/>
      <c r="BF120" s="855"/>
      <c r="BG120" s="855"/>
      <c r="BH120" s="855"/>
      <c r="BI120" s="855"/>
      <c r="BJ120" s="855"/>
      <c r="BK120" s="855"/>
      <c r="BL120" s="855"/>
      <c r="BM120" s="855"/>
      <c r="BN120" s="855"/>
      <c r="BO120" s="855"/>
      <c r="BP120" s="856"/>
      <c r="BQ120" s="911">
        <v>3690199</v>
      </c>
      <c r="BR120" s="892"/>
      <c r="BS120" s="892"/>
      <c r="BT120" s="892"/>
      <c r="BU120" s="892"/>
      <c r="BV120" s="892">
        <v>3854869</v>
      </c>
      <c r="BW120" s="892"/>
      <c r="BX120" s="892"/>
      <c r="BY120" s="892"/>
      <c r="BZ120" s="892"/>
      <c r="CA120" s="892">
        <v>3784640</v>
      </c>
      <c r="CB120" s="892"/>
      <c r="CC120" s="892"/>
      <c r="CD120" s="892"/>
      <c r="CE120" s="892"/>
      <c r="CF120" s="916">
        <v>63.3</v>
      </c>
      <c r="CG120" s="917"/>
      <c r="CH120" s="917"/>
      <c r="CI120" s="917"/>
      <c r="CJ120" s="917"/>
      <c r="CK120" s="918" t="s">
        <v>472</v>
      </c>
      <c r="CL120" s="902"/>
      <c r="CM120" s="902"/>
      <c r="CN120" s="902"/>
      <c r="CO120" s="903"/>
      <c r="CP120" s="922" t="s">
        <v>473</v>
      </c>
      <c r="CQ120" s="923"/>
      <c r="CR120" s="923"/>
      <c r="CS120" s="923"/>
      <c r="CT120" s="923"/>
      <c r="CU120" s="923"/>
      <c r="CV120" s="923"/>
      <c r="CW120" s="923"/>
      <c r="CX120" s="923"/>
      <c r="CY120" s="923"/>
      <c r="CZ120" s="923"/>
      <c r="DA120" s="923"/>
      <c r="DB120" s="923"/>
      <c r="DC120" s="923"/>
      <c r="DD120" s="923"/>
      <c r="DE120" s="923"/>
      <c r="DF120" s="924"/>
      <c r="DG120" s="911">
        <v>1733605</v>
      </c>
      <c r="DH120" s="892"/>
      <c r="DI120" s="892"/>
      <c r="DJ120" s="892"/>
      <c r="DK120" s="892"/>
      <c r="DL120" s="892">
        <v>1721789</v>
      </c>
      <c r="DM120" s="892"/>
      <c r="DN120" s="892"/>
      <c r="DO120" s="892"/>
      <c r="DP120" s="892"/>
      <c r="DQ120" s="892">
        <v>1616569</v>
      </c>
      <c r="DR120" s="892"/>
      <c r="DS120" s="892"/>
      <c r="DT120" s="892"/>
      <c r="DU120" s="892"/>
      <c r="DV120" s="893">
        <v>27.1</v>
      </c>
      <c r="DW120" s="893"/>
      <c r="DX120" s="893"/>
      <c r="DY120" s="893"/>
      <c r="DZ120" s="894"/>
    </row>
    <row r="121" spans="1:130" s="245" customFormat="1" ht="26.25" customHeight="1" x14ac:dyDescent="0.15">
      <c r="A121" s="867"/>
      <c r="B121" s="868"/>
      <c r="C121" s="913" t="s">
        <v>474</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t="s">
        <v>397</v>
      </c>
      <c r="AB121" s="827"/>
      <c r="AC121" s="827"/>
      <c r="AD121" s="827"/>
      <c r="AE121" s="828"/>
      <c r="AF121" s="829" t="s">
        <v>131</v>
      </c>
      <c r="AG121" s="827"/>
      <c r="AH121" s="827"/>
      <c r="AI121" s="827"/>
      <c r="AJ121" s="828"/>
      <c r="AK121" s="829" t="s">
        <v>469</v>
      </c>
      <c r="AL121" s="827"/>
      <c r="AM121" s="827"/>
      <c r="AN121" s="827"/>
      <c r="AO121" s="828"/>
      <c r="AP121" s="874" t="s">
        <v>397</v>
      </c>
      <c r="AQ121" s="875"/>
      <c r="AR121" s="875"/>
      <c r="AS121" s="875"/>
      <c r="AT121" s="876"/>
      <c r="AU121" s="936"/>
      <c r="AV121" s="937"/>
      <c r="AW121" s="937"/>
      <c r="AX121" s="937"/>
      <c r="AY121" s="938"/>
      <c r="AZ121" s="862" t="s">
        <v>475</v>
      </c>
      <c r="BA121" s="797"/>
      <c r="BB121" s="797"/>
      <c r="BC121" s="797"/>
      <c r="BD121" s="797"/>
      <c r="BE121" s="797"/>
      <c r="BF121" s="797"/>
      <c r="BG121" s="797"/>
      <c r="BH121" s="797"/>
      <c r="BI121" s="797"/>
      <c r="BJ121" s="797"/>
      <c r="BK121" s="797"/>
      <c r="BL121" s="797"/>
      <c r="BM121" s="797"/>
      <c r="BN121" s="797"/>
      <c r="BO121" s="797"/>
      <c r="BP121" s="798"/>
      <c r="BQ121" s="863">
        <v>298478</v>
      </c>
      <c r="BR121" s="864"/>
      <c r="BS121" s="864"/>
      <c r="BT121" s="864"/>
      <c r="BU121" s="864"/>
      <c r="BV121" s="864">
        <v>264411</v>
      </c>
      <c r="BW121" s="864"/>
      <c r="BX121" s="864"/>
      <c r="BY121" s="864"/>
      <c r="BZ121" s="864"/>
      <c r="CA121" s="864">
        <v>235068</v>
      </c>
      <c r="CB121" s="864"/>
      <c r="CC121" s="864"/>
      <c r="CD121" s="864"/>
      <c r="CE121" s="864"/>
      <c r="CF121" s="925">
        <v>3.9</v>
      </c>
      <c r="CG121" s="926"/>
      <c r="CH121" s="926"/>
      <c r="CI121" s="926"/>
      <c r="CJ121" s="926"/>
      <c r="CK121" s="919"/>
      <c r="CL121" s="905"/>
      <c r="CM121" s="905"/>
      <c r="CN121" s="905"/>
      <c r="CO121" s="906"/>
      <c r="CP121" s="885" t="s">
        <v>410</v>
      </c>
      <c r="CQ121" s="886"/>
      <c r="CR121" s="886"/>
      <c r="CS121" s="886"/>
      <c r="CT121" s="886"/>
      <c r="CU121" s="886"/>
      <c r="CV121" s="886"/>
      <c r="CW121" s="886"/>
      <c r="CX121" s="886"/>
      <c r="CY121" s="886"/>
      <c r="CZ121" s="886"/>
      <c r="DA121" s="886"/>
      <c r="DB121" s="886"/>
      <c r="DC121" s="886"/>
      <c r="DD121" s="886"/>
      <c r="DE121" s="886"/>
      <c r="DF121" s="887"/>
      <c r="DG121" s="863">
        <v>98037</v>
      </c>
      <c r="DH121" s="864"/>
      <c r="DI121" s="864"/>
      <c r="DJ121" s="864"/>
      <c r="DK121" s="864"/>
      <c r="DL121" s="864">
        <v>99725</v>
      </c>
      <c r="DM121" s="864"/>
      <c r="DN121" s="864"/>
      <c r="DO121" s="864"/>
      <c r="DP121" s="864"/>
      <c r="DQ121" s="864">
        <v>95871</v>
      </c>
      <c r="DR121" s="864"/>
      <c r="DS121" s="864"/>
      <c r="DT121" s="864"/>
      <c r="DU121" s="864"/>
      <c r="DV121" s="841">
        <v>1.6</v>
      </c>
      <c r="DW121" s="841"/>
      <c r="DX121" s="841"/>
      <c r="DY121" s="841"/>
      <c r="DZ121" s="842"/>
    </row>
    <row r="122" spans="1:130" s="245" customFormat="1" ht="26.25" customHeight="1" x14ac:dyDescent="0.15">
      <c r="A122" s="867"/>
      <c r="B122" s="868"/>
      <c r="C122" s="871" t="s">
        <v>455</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476</v>
      </c>
      <c r="AB122" s="827"/>
      <c r="AC122" s="827"/>
      <c r="AD122" s="827"/>
      <c r="AE122" s="828"/>
      <c r="AF122" s="829" t="s">
        <v>131</v>
      </c>
      <c r="AG122" s="827"/>
      <c r="AH122" s="827"/>
      <c r="AI122" s="827"/>
      <c r="AJ122" s="828"/>
      <c r="AK122" s="829" t="s">
        <v>397</v>
      </c>
      <c r="AL122" s="827"/>
      <c r="AM122" s="827"/>
      <c r="AN122" s="827"/>
      <c r="AO122" s="828"/>
      <c r="AP122" s="874" t="s">
        <v>397</v>
      </c>
      <c r="AQ122" s="875"/>
      <c r="AR122" s="875"/>
      <c r="AS122" s="875"/>
      <c r="AT122" s="876"/>
      <c r="AU122" s="936"/>
      <c r="AV122" s="937"/>
      <c r="AW122" s="937"/>
      <c r="AX122" s="937"/>
      <c r="AY122" s="938"/>
      <c r="AZ122" s="929" t="s">
        <v>477</v>
      </c>
      <c r="BA122" s="930"/>
      <c r="BB122" s="930"/>
      <c r="BC122" s="930"/>
      <c r="BD122" s="930"/>
      <c r="BE122" s="930"/>
      <c r="BF122" s="930"/>
      <c r="BG122" s="930"/>
      <c r="BH122" s="930"/>
      <c r="BI122" s="930"/>
      <c r="BJ122" s="930"/>
      <c r="BK122" s="930"/>
      <c r="BL122" s="930"/>
      <c r="BM122" s="930"/>
      <c r="BN122" s="930"/>
      <c r="BO122" s="930"/>
      <c r="BP122" s="931"/>
      <c r="BQ122" s="932">
        <v>14671728</v>
      </c>
      <c r="BR122" s="895"/>
      <c r="BS122" s="895"/>
      <c r="BT122" s="895"/>
      <c r="BU122" s="895"/>
      <c r="BV122" s="895">
        <v>14327042</v>
      </c>
      <c r="BW122" s="895"/>
      <c r="BX122" s="895"/>
      <c r="BY122" s="895"/>
      <c r="BZ122" s="895"/>
      <c r="CA122" s="895">
        <v>13946367</v>
      </c>
      <c r="CB122" s="895"/>
      <c r="CC122" s="895"/>
      <c r="CD122" s="895"/>
      <c r="CE122" s="895"/>
      <c r="CF122" s="896">
        <v>233.4</v>
      </c>
      <c r="CG122" s="897"/>
      <c r="CH122" s="897"/>
      <c r="CI122" s="897"/>
      <c r="CJ122" s="897"/>
      <c r="CK122" s="919"/>
      <c r="CL122" s="905"/>
      <c r="CM122" s="905"/>
      <c r="CN122" s="905"/>
      <c r="CO122" s="906"/>
      <c r="CP122" s="885" t="s">
        <v>414</v>
      </c>
      <c r="CQ122" s="886"/>
      <c r="CR122" s="886"/>
      <c r="CS122" s="886"/>
      <c r="CT122" s="886"/>
      <c r="CU122" s="886"/>
      <c r="CV122" s="886"/>
      <c r="CW122" s="886"/>
      <c r="CX122" s="886"/>
      <c r="CY122" s="886"/>
      <c r="CZ122" s="886"/>
      <c r="DA122" s="886"/>
      <c r="DB122" s="886"/>
      <c r="DC122" s="886"/>
      <c r="DD122" s="886"/>
      <c r="DE122" s="886"/>
      <c r="DF122" s="887"/>
      <c r="DG122" s="863" t="s">
        <v>397</v>
      </c>
      <c r="DH122" s="864"/>
      <c r="DI122" s="864"/>
      <c r="DJ122" s="864"/>
      <c r="DK122" s="864"/>
      <c r="DL122" s="864" t="s">
        <v>131</v>
      </c>
      <c r="DM122" s="864"/>
      <c r="DN122" s="864"/>
      <c r="DO122" s="864"/>
      <c r="DP122" s="864"/>
      <c r="DQ122" s="864">
        <v>1690</v>
      </c>
      <c r="DR122" s="864"/>
      <c r="DS122" s="864"/>
      <c r="DT122" s="864"/>
      <c r="DU122" s="864"/>
      <c r="DV122" s="841">
        <v>0</v>
      </c>
      <c r="DW122" s="841"/>
      <c r="DX122" s="841"/>
      <c r="DY122" s="841"/>
      <c r="DZ122" s="842"/>
    </row>
    <row r="123" spans="1:130" s="245" customFormat="1" ht="26.25" customHeight="1" x14ac:dyDescent="0.15">
      <c r="A123" s="867"/>
      <c r="B123" s="868"/>
      <c r="C123" s="871" t="s">
        <v>461</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v>17119</v>
      </c>
      <c r="AB123" s="827"/>
      <c r="AC123" s="827"/>
      <c r="AD123" s="827"/>
      <c r="AE123" s="828"/>
      <c r="AF123" s="829">
        <v>16963</v>
      </c>
      <c r="AG123" s="827"/>
      <c r="AH123" s="827"/>
      <c r="AI123" s="827"/>
      <c r="AJ123" s="828"/>
      <c r="AK123" s="829">
        <v>16808</v>
      </c>
      <c r="AL123" s="827"/>
      <c r="AM123" s="827"/>
      <c r="AN123" s="827"/>
      <c r="AO123" s="828"/>
      <c r="AP123" s="874">
        <v>0.3</v>
      </c>
      <c r="AQ123" s="875"/>
      <c r="AR123" s="875"/>
      <c r="AS123" s="875"/>
      <c r="AT123" s="876"/>
      <c r="AU123" s="939"/>
      <c r="AV123" s="940"/>
      <c r="AW123" s="940"/>
      <c r="AX123" s="940"/>
      <c r="AY123" s="940"/>
      <c r="AZ123" s="276" t="s">
        <v>189</v>
      </c>
      <c r="BA123" s="276"/>
      <c r="BB123" s="276"/>
      <c r="BC123" s="276"/>
      <c r="BD123" s="276"/>
      <c r="BE123" s="276"/>
      <c r="BF123" s="276"/>
      <c r="BG123" s="276"/>
      <c r="BH123" s="276"/>
      <c r="BI123" s="276"/>
      <c r="BJ123" s="276"/>
      <c r="BK123" s="276"/>
      <c r="BL123" s="276"/>
      <c r="BM123" s="276"/>
      <c r="BN123" s="276"/>
      <c r="BO123" s="927" t="s">
        <v>478</v>
      </c>
      <c r="BP123" s="928"/>
      <c r="BQ123" s="882">
        <v>18660405</v>
      </c>
      <c r="BR123" s="883"/>
      <c r="BS123" s="883"/>
      <c r="BT123" s="883"/>
      <c r="BU123" s="883"/>
      <c r="BV123" s="883">
        <v>18446322</v>
      </c>
      <c r="BW123" s="883"/>
      <c r="BX123" s="883"/>
      <c r="BY123" s="883"/>
      <c r="BZ123" s="883"/>
      <c r="CA123" s="883">
        <v>17966075</v>
      </c>
      <c r="CB123" s="883"/>
      <c r="CC123" s="883"/>
      <c r="CD123" s="883"/>
      <c r="CE123" s="883"/>
      <c r="CF123" s="793"/>
      <c r="CG123" s="794"/>
      <c r="CH123" s="794"/>
      <c r="CI123" s="794"/>
      <c r="CJ123" s="884"/>
      <c r="CK123" s="919"/>
      <c r="CL123" s="905"/>
      <c r="CM123" s="905"/>
      <c r="CN123" s="905"/>
      <c r="CO123" s="906"/>
      <c r="CP123" s="885" t="s">
        <v>479</v>
      </c>
      <c r="CQ123" s="886"/>
      <c r="CR123" s="886"/>
      <c r="CS123" s="886"/>
      <c r="CT123" s="886"/>
      <c r="CU123" s="886"/>
      <c r="CV123" s="886"/>
      <c r="CW123" s="886"/>
      <c r="CX123" s="886"/>
      <c r="CY123" s="886"/>
      <c r="CZ123" s="886"/>
      <c r="DA123" s="886"/>
      <c r="DB123" s="886"/>
      <c r="DC123" s="886"/>
      <c r="DD123" s="886"/>
      <c r="DE123" s="886"/>
      <c r="DF123" s="887"/>
      <c r="DG123" s="826" t="s">
        <v>131</v>
      </c>
      <c r="DH123" s="827"/>
      <c r="DI123" s="827"/>
      <c r="DJ123" s="827"/>
      <c r="DK123" s="828"/>
      <c r="DL123" s="829" t="s">
        <v>131</v>
      </c>
      <c r="DM123" s="827"/>
      <c r="DN123" s="827"/>
      <c r="DO123" s="827"/>
      <c r="DP123" s="828"/>
      <c r="DQ123" s="829" t="s">
        <v>397</v>
      </c>
      <c r="DR123" s="827"/>
      <c r="DS123" s="827"/>
      <c r="DT123" s="827"/>
      <c r="DU123" s="828"/>
      <c r="DV123" s="874" t="s">
        <v>397</v>
      </c>
      <c r="DW123" s="875"/>
      <c r="DX123" s="875"/>
      <c r="DY123" s="875"/>
      <c r="DZ123" s="876"/>
    </row>
    <row r="124" spans="1:130" s="245" customFormat="1" ht="26.25" customHeight="1" thickBot="1" x14ac:dyDescent="0.2">
      <c r="A124" s="867"/>
      <c r="B124" s="868"/>
      <c r="C124" s="871" t="s">
        <v>464</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469</v>
      </c>
      <c r="AB124" s="827"/>
      <c r="AC124" s="827"/>
      <c r="AD124" s="827"/>
      <c r="AE124" s="828"/>
      <c r="AF124" s="829" t="s">
        <v>476</v>
      </c>
      <c r="AG124" s="827"/>
      <c r="AH124" s="827"/>
      <c r="AI124" s="827"/>
      <c r="AJ124" s="828"/>
      <c r="AK124" s="829" t="s">
        <v>397</v>
      </c>
      <c r="AL124" s="827"/>
      <c r="AM124" s="827"/>
      <c r="AN124" s="827"/>
      <c r="AO124" s="828"/>
      <c r="AP124" s="874" t="s">
        <v>397</v>
      </c>
      <c r="AQ124" s="875"/>
      <c r="AR124" s="875"/>
      <c r="AS124" s="875"/>
      <c r="AT124" s="876"/>
      <c r="AU124" s="877" t="s">
        <v>480</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145.19999999999999</v>
      </c>
      <c r="BR124" s="881"/>
      <c r="BS124" s="881"/>
      <c r="BT124" s="881"/>
      <c r="BU124" s="881"/>
      <c r="BV124" s="881">
        <v>124.3</v>
      </c>
      <c r="BW124" s="881"/>
      <c r="BX124" s="881"/>
      <c r="BY124" s="881"/>
      <c r="BZ124" s="881"/>
      <c r="CA124" s="881">
        <v>120.5</v>
      </c>
      <c r="CB124" s="881"/>
      <c r="CC124" s="881"/>
      <c r="CD124" s="881"/>
      <c r="CE124" s="881"/>
      <c r="CF124" s="771"/>
      <c r="CG124" s="772"/>
      <c r="CH124" s="772"/>
      <c r="CI124" s="772"/>
      <c r="CJ124" s="912"/>
      <c r="CK124" s="920"/>
      <c r="CL124" s="920"/>
      <c r="CM124" s="920"/>
      <c r="CN124" s="920"/>
      <c r="CO124" s="921"/>
      <c r="CP124" s="885" t="s">
        <v>481</v>
      </c>
      <c r="CQ124" s="886"/>
      <c r="CR124" s="886"/>
      <c r="CS124" s="886"/>
      <c r="CT124" s="886"/>
      <c r="CU124" s="886"/>
      <c r="CV124" s="886"/>
      <c r="CW124" s="886"/>
      <c r="CX124" s="886"/>
      <c r="CY124" s="886"/>
      <c r="CZ124" s="886"/>
      <c r="DA124" s="886"/>
      <c r="DB124" s="886"/>
      <c r="DC124" s="886"/>
      <c r="DD124" s="886"/>
      <c r="DE124" s="886"/>
      <c r="DF124" s="887"/>
      <c r="DG124" s="809" t="s">
        <v>476</v>
      </c>
      <c r="DH124" s="810"/>
      <c r="DI124" s="810"/>
      <c r="DJ124" s="810"/>
      <c r="DK124" s="811"/>
      <c r="DL124" s="812" t="s">
        <v>469</v>
      </c>
      <c r="DM124" s="810"/>
      <c r="DN124" s="810"/>
      <c r="DO124" s="810"/>
      <c r="DP124" s="811"/>
      <c r="DQ124" s="812" t="s">
        <v>131</v>
      </c>
      <c r="DR124" s="810"/>
      <c r="DS124" s="810"/>
      <c r="DT124" s="810"/>
      <c r="DU124" s="811"/>
      <c r="DV124" s="898" t="s">
        <v>131</v>
      </c>
      <c r="DW124" s="899"/>
      <c r="DX124" s="899"/>
      <c r="DY124" s="899"/>
      <c r="DZ124" s="900"/>
    </row>
    <row r="125" spans="1:130" s="245" customFormat="1" ht="26.25" customHeight="1" x14ac:dyDescent="0.15">
      <c r="A125" s="867"/>
      <c r="B125" s="868"/>
      <c r="C125" s="871" t="s">
        <v>466</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131</v>
      </c>
      <c r="AB125" s="827"/>
      <c r="AC125" s="827"/>
      <c r="AD125" s="827"/>
      <c r="AE125" s="828"/>
      <c r="AF125" s="829" t="s">
        <v>397</v>
      </c>
      <c r="AG125" s="827"/>
      <c r="AH125" s="827"/>
      <c r="AI125" s="827"/>
      <c r="AJ125" s="828"/>
      <c r="AK125" s="829" t="s">
        <v>397</v>
      </c>
      <c r="AL125" s="827"/>
      <c r="AM125" s="827"/>
      <c r="AN125" s="827"/>
      <c r="AO125" s="828"/>
      <c r="AP125" s="874" t="s">
        <v>131</v>
      </c>
      <c r="AQ125" s="875"/>
      <c r="AR125" s="875"/>
      <c r="AS125" s="875"/>
      <c r="AT125" s="87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01" t="s">
        <v>482</v>
      </c>
      <c r="CL125" s="902"/>
      <c r="CM125" s="902"/>
      <c r="CN125" s="902"/>
      <c r="CO125" s="903"/>
      <c r="CP125" s="910" t="s">
        <v>483</v>
      </c>
      <c r="CQ125" s="855"/>
      <c r="CR125" s="855"/>
      <c r="CS125" s="855"/>
      <c r="CT125" s="855"/>
      <c r="CU125" s="855"/>
      <c r="CV125" s="855"/>
      <c r="CW125" s="855"/>
      <c r="CX125" s="855"/>
      <c r="CY125" s="855"/>
      <c r="CZ125" s="855"/>
      <c r="DA125" s="855"/>
      <c r="DB125" s="855"/>
      <c r="DC125" s="855"/>
      <c r="DD125" s="855"/>
      <c r="DE125" s="855"/>
      <c r="DF125" s="856"/>
      <c r="DG125" s="911" t="s">
        <v>397</v>
      </c>
      <c r="DH125" s="892"/>
      <c r="DI125" s="892"/>
      <c r="DJ125" s="892"/>
      <c r="DK125" s="892"/>
      <c r="DL125" s="892" t="s">
        <v>131</v>
      </c>
      <c r="DM125" s="892"/>
      <c r="DN125" s="892"/>
      <c r="DO125" s="892"/>
      <c r="DP125" s="892"/>
      <c r="DQ125" s="892" t="s">
        <v>397</v>
      </c>
      <c r="DR125" s="892"/>
      <c r="DS125" s="892"/>
      <c r="DT125" s="892"/>
      <c r="DU125" s="892"/>
      <c r="DV125" s="893" t="s">
        <v>397</v>
      </c>
      <c r="DW125" s="893"/>
      <c r="DX125" s="893"/>
      <c r="DY125" s="893"/>
      <c r="DZ125" s="894"/>
    </row>
    <row r="126" spans="1:130" s="245" customFormat="1" ht="26.25" customHeight="1" thickBot="1" x14ac:dyDescent="0.2">
      <c r="A126" s="867"/>
      <c r="B126" s="868"/>
      <c r="C126" s="871" t="s">
        <v>468</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v>9351</v>
      </c>
      <c r="AB126" s="827"/>
      <c r="AC126" s="827"/>
      <c r="AD126" s="827"/>
      <c r="AE126" s="828"/>
      <c r="AF126" s="829">
        <v>7855</v>
      </c>
      <c r="AG126" s="827"/>
      <c r="AH126" s="827"/>
      <c r="AI126" s="827"/>
      <c r="AJ126" s="828"/>
      <c r="AK126" s="829">
        <v>5306</v>
      </c>
      <c r="AL126" s="827"/>
      <c r="AM126" s="827"/>
      <c r="AN126" s="827"/>
      <c r="AO126" s="828"/>
      <c r="AP126" s="874">
        <v>0.1</v>
      </c>
      <c r="AQ126" s="875"/>
      <c r="AR126" s="875"/>
      <c r="AS126" s="875"/>
      <c r="AT126" s="87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4"/>
      <c r="CL126" s="905"/>
      <c r="CM126" s="905"/>
      <c r="CN126" s="905"/>
      <c r="CO126" s="906"/>
      <c r="CP126" s="862" t="s">
        <v>484</v>
      </c>
      <c r="CQ126" s="797"/>
      <c r="CR126" s="797"/>
      <c r="CS126" s="797"/>
      <c r="CT126" s="797"/>
      <c r="CU126" s="797"/>
      <c r="CV126" s="797"/>
      <c r="CW126" s="797"/>
      <c r="CX126" s="797"/>
      <c r="CY126" s="797"/>
      <c r="CZ126" s="797"/>
      <c r="DA126" s="797"/>
      <c r="DB126" s="797"/>
      <c r="DC126" s="797"/>
      <c r="DD126" s="797"/>
      <c r="DE126" s="797"/>
      <c r="DF126" s="798"/>
      <c r="DG126" s="863" t="s">
        <v>397</v>
      </c>
      <c r="DH126" s="864"/>
      <c r="DI126" s="864"/>
      <c r="DJ126" s="864"/>
      <c r="DK126" s="864"/>
      <c r="DL126" s="864" t="s">
        <v>397</v>
      </c>
      <c r="DM126" s="864"/>
      <c r="DN126" s="864"/>
      <c r="DO126" s="864"/>
      <c r="DP126" s="864"/>
      <c r="DQ126" s="864" t="s">
        <v>131</v>
      </c>
      <c r="DR126" s="864"/>
      <c r="DS126" s="864"/>
      <c r="DT126" s="864"/>
      <c r="DU126" s="864"/>
      <c r="DV126" s="841" t="s">
        <v>397</v>
      </c>
      <c r="DW126" s="841"/>
      <c r="DX126" s="841"/>
      <c r="DY126" s="841"/>
      <c r="DZ126" s="842"/>
    </row>
    <row r="127" spans="1:130" s="245" customFormat="1" ht="26.25" customHeight="1" x14ac:dyDescent="0.15">
      <c r="A127" s="869"/>
      <c r="B127" s="870"/>
      <c r="C127" s="888" t="s">
        <v>485</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t="s">
        <v>397</v>
      </c>
      <c r="AB127" s="827"/>
      <c r="AC127" s="827"/>
      <c r="AD127" s="827"/>
      <c r="AE127" s="828"/>
      <c r="AF127" s="829" t="s">
        <v>397</v>
      </c>
      <c r="AG127" s="827"/>
      <c r="AH127" s="827"/>
      <c r="AI127" s="827"/>
      <c r="AJ127" s="828"/>
      <c r="AK127" s="829" t="s">
        <v>131</v>
      </c>
      <c r="AL127" s="827"/>
      <c r="AM127" s="827"/>
      <c r="AN127" s="827"/>
      <c r="AO127" s="828"/>
      <c r="AP127" s="874" t="s">
        <v>397</v>
      </c>
      <c r="AQ127" s="875"/>
      <c r="AR127" s="875"/>
      <c r="AS127" s="875"/>
      <c r="AT127" s="876"/>
      <c r="AU127" s="281"/>
      <c r="AV127" s="281"/>
      <c r="AW127" s="281"/>
      <c r="AX127" s="891" t="s">
        <v>486</v>
      </c>
      <c r="AY127" s="859"/>
      <c r="AZ127" s="859"/>
      <c r="BA127" s="859"/>
      <c r="BB127" s="859"/>
      <c r="BC127" s="859"/>
      <c r="BD127" s="859"/>
      <c r="BE127" s="860"/>
      <c r="BF127" s="858" t="s">
        <v>487</v>
      </c>
      <c r="BG127" s="859"/>
      <c r="BH127" s="859"/>
      <c r="BI127" s="859"/>
      <c r="BJ127" s="859"/>
      <c r="BK127" s="859"/>
      <c r="BL127" s="860"/>
      <c r="BM127" s="858" t="s">
        <v>488</v>
      </c>
      <c r="BN127" s="859"/>
      <c r="BO127" s="859"/>
      <c r="BP127" s="859"/>
      <c r="BQ127" s="859"/>
      <c r="BR127" s="859"/>
      <c r="BS127" s="860"/>
      <c r="BT127" s="858" t="s">
        <v>489</v>
      </c>
      <c r="BU127" s="859"/>
      <c r="BV127" s="859"/>
      <c r="BW127" s="859"/>
      <c r="BX127" s="859"/>
      <c r="BY127" s="859"/>
      <c r="BZ127" s="861"/>
      <c r="CA127" s="281"/>
      <c r="CB127" s="281"/>
      <c r="CC127" s="281"/>
      <c r="CD127" s="282"/>
      <c r="CE127" s="282"/>
      <c r="CF127" s="282"/>
      <c r="CG127" s="279"/>
      <c r="CH127" s="279"/>
      <c r="CI127" s="279"/>
      <c r="CJ127" s="280"/>
      <c r="CK127" s="904"/>
      <c r="CL127" s="905"/>
      <c r="CM127" s="905"/>
      <c r="CN127" s="905"/>
      <c r="CO127" s="906"/>
      <c r="CP127" s="862" t="s">
        <v>490</v>
      </c>
      <c r="CQ127" s="797"/>
      <c r="CR127" s="797"/>
      <c r="CS127" s="797"/>
      <c r="CT127" s="797"/>
      <c r="CU127" s="797"/>
      <c r="CV127" s="797"/>
      <c r="CW127" s="797"/>
      <c r="CX127" s="797"/>
      <c r="CY127" s="797"/>
      <c r="CZ127" s="797"/>
      <c r="DA127" s="797"/>
      <c r="DB127" s="797"/>
      <c r="DC127" s="797"/>
      <c r="DD127" s="797"/>
      <c r="DE127" s="797"/>
      <c r="DF127" s="798"/>
      <c r="DG127" s="863" t="s">
        <v>397</v>
      </c>
      <c r="DH127" s="864"/>
      <c r="DI127" s="864"/>
      <c r="DJ127" s="864"/>
      <c r="DK127" s="864"/>
      <c r="DL127" s="864" t="s">
        <v>476</v>
      </c>
      <c r="DM127" s="864"/>
      <c r="DN127" s="864"/>
      <c r="DO127" s="864"/>
      <c r="DP127" s="864"/>
      <c r="DQ127" s="864" t="s">
        <v>397</v>
      </c>
      <c r="DR127" s="864"/>
      <c r="DS127" s="864"/>
      <c r="DT127" s="864"/>
      <c r="DU127" s="864"/>
      <c r="DV127" s="841" t="s">
        <v>397</v>
      </c>
      <c r="DW127" s="841"/>
      <c r="DX127" s="841"/>
      <c r="DY127" s="841"/>
      <c r="DZ127" s="842"/>
    </row>
    <row r="128" spans="1:130" s="245" customFormat="1" ht="26.25" customHeight="1" thickBot="1" x14ac:dyDescent="0.2">
      <c r="A128" s="843" t="s">
        <v>491</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492</v>
      </c>
      <c r="X128" s="845"/>
      <c r="Y128" s="845"/>
      <c r="Z128" s="846"/>
      <c r="AA128" s="847">
        <v>56765</v>
      </c>
      <c r="AB128" s="848"/>
      <c r="AC128" s="848"/>
      <c r="AD128" s="848"/>
      <c r="AE128" s="849"/>
      <c r="AF128" s="850">
        <v>50522</v>
      </c>
      <c r="AG128" s="848"/>
      <c r="AH128" s="848"/>
      <c r="AI128" s="848"/>
      <c r="AJ128" s="849"/>
      <c r="AK128" s="850">
        <v>47721</v>
      </c>
      <c r="AL128" s="848"/>
      <c r="AM128" s="848"/>
      <c r="AN128" s="848"/>
      <c r="AO128" s="849"/>
      <c r="AP128" s="851"/>
      <c r="AQ128" s="852"/>
      <c r="AR128" s="852"/>
      <c r="AS128" s="852"/>
      <c r="AT128" s="853"/>
      <c r="AU128" s="281"/>
      <c r="AV128" s="281"/>
      <c r="AW128" s="281"/>
      <c r="AX128" s="854" t="s">
        <v>493</v>
      </c>
      <c r="AY128" s="855"/>
      <c r="AZ128" s="855"/>
      <c r="BA128" s="855"/>
      <c r="BB128" s="855"/>
      <c r="BC128" s="855"/>
      <c r="BD128" s="855"/>
      <c r="BE128" s="856"/>
      <c r="BF128" s="833" t="s">
        <v>397</v>
      </c>
      <c r="BG128" s="834"/>
      <c r="BH128" s="834"/>
      <c r="BI128" s="834"/>
      <c r="BJ128" s="834"/>
      <c r="BK128" s="834"/>
      <c r="BL128" s="857"/>
      <c r="BM128" s="833">
        <v>13.95</v>
      </c>
      <c r="BN128" s="834"/>
      <c r="BO128" s="834"/>
      <c r="BP128" s="834"/>
      <c r="BQ128" s="834"/>
      <c r="BR128" s="834"/>
      <c r="BS128" s="857"/>
      <c r="BT128" s="833">
        <v>20</v>
      </c>
      <c r="BU128" s="834"/>
      <c r="BV128" s="834"/>
      <c r="BW128" s="834"/>
      <c r="BX128" s="834"/>
      <c r="BY128" s="834"/>
      <c r="BZ128" s="835"/>
      <c r="CA128" s="282"/>
      <c r="CB128" s="282"/>
      <c r="CC128" s="282"/>
      <c r="CD128" s="282"/>
      <c r="CE128" s="282"/>
      <c r="CF128" s="282"/>
      <c r="CG128" s="279"/>
      <c r="CH128" s="279"/>
      <c r="CI128" s="279"/>
      <c r="CJ128" s="280"/>
      <c r="CK128" s="907"/>
      <c r="CL128" s="908"/>
      <c r="CM128" s="908"/>
      <c r="CN128" s="908"/>
      <c r="CO128" s="909"/>
      <c r="CP128" s="836" t="s">
        <v>494</v>
      </c>
      <c r="CQ128" s="775"/>
      <c r="CR128" s="775"/>
      <c r="CS128" s="775"/>
      <c r="CT128" s="775"/>
      <c r="CU128" s="775"/>
      <c r="CV128" s="775"/>
      <c r="CW128" s="775"/>
      <c r="CX128" s="775"/>
      <c r="CY128" s="775"/>
      <c r="CZ128" s="775"/>
      <c r="DA128" s="775"/>
      <c r="DB128" s="775"/>
      <c r="DC128" s="775"/>
      <c r="DD128" s="775"/>
      <c r="DE128" s="775"/>
      <c r="DF128" s="776"/>
      <c r="DG128" s="837" t="s">
        <v>397</v>
      </c>
      <c r="DH128" s="838"/>
      <c r="DI128" s="838"/>
      <c r="DJ128" s="838"/>
      <c r="DK128" s="838"/>
      <c r="DL128" s="838" t="s">
        <v>476</v>
      </c>
      <c r="DM128" s="838"/>
      <c r="DN128" s="838"/>
      <c r="DO128" s="838"/>
      <c r="DP128" s="838"/>
      <c r="DQ128" s="838" t="s">
        <v>397</v>
      </c>
      <c r="DR128" s="838"/>
      <c r="DS128" s="838"/>
      <c r="DT128" s="838"/>
      <c r="DU128" s="838"/>
      <c r="DV128" s="839" t="s">
        <v>131</v>
      </c>
      <c r="DW128" s="839"/>
      <c r="DX128" s="839"/>
      <c r="DY128" s="839"/>
      <c r="DZ128" s="840"/>
    </row>
    <row r="129" spans="1:131" s="245" customFormat="1" ht="26.25" customHeight="1" x14ac:dyDescent="0.15">
      <c r="A129" s="821" t="s">
        <v>108</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495</v>
      </c>
      <c r="X129" s="824"/>
      <c r="Y129" s="824"/>
      <c r="Z129" s="825"/>
      <c r="AA129" s="826">
        <v>7381271</v>
      </c>
      <c r="AB129" s="827"/>
      <c r="AC129" s="827"/>
      <c r="AD129" s="827"/>
      <c r="AE129" s="828"/>
      <c r="AF129" s="829">
        <v>7396748</v>
      </c>
      <c r="AG129" s="827"/>
      <c r="AH129" s="827"/>
      <c r="AI129" s="827"/>
      <c r="AJ129" s="828"/>
      <c r="AK129" s="829">
        <v>7314089</v>
      </c>
      <c r="AL129" s="827"/>
      <c r="AM129" s="827"/>
      <c r="AN129" s="827"/>
      <c r="AO129" s="828"/>
      <c r="AP129" s="830"/>
      <c r="AQ129" s="831"/>
      <c r="AR129" s="831"/>
      <c r="AS129" s="831"/>
      <c r="AT129" s="832"/>
      <c r="AU129" s="283"/>
      <c r="AV129" s="283"/>
      <c r="AW129" s="283"/>
      <c r="AX129" s="796" t="s">
        <v>496</v>
      </c>
      <c r="AY129" s="797"/>
      <c r="AZ129" s="797"/>
      <c r="BA129" s="797"/>
      <c r="BB129" s="797"/>
      <c r="BC129" s="797"/>
      <c r="BD129" s="797"/>
      <c r="BE129" s="798"/>
      <c r="BF129" s="816" t="s">
        <v>397</v>
      </c>
      <c r="BG129" s="817"/>
      <c r="BH129" s="817"/>
      <c r="BI129" s="817"/>
      <c r="BJ129" s="817"/>
      <c r="BK129" s="817"/>
      <c r="BL129" s="818"/>
      <c r="BM129" s="816">
        <v>18.95</v>
      </c>
      <c r="BN129" s="817"/>
      <c r="BO129" s="817"/>
      <c r="BP129" s="817"/>
      <c r="BQ129" s="817"/>
      <c r="BR129" s="817"/>
      <c r="BS129" s="818"/>
      <c r="BT129" s="816">
        <v>30</v>
      </c>
      <c r="BU129" s="819"/>
      <c r="BV129" s="819"/>
      <c r="BW129" s="819"/>
      <c r="BX129" s="819"/>
      <c r="BY129" s="819"/>
      <c r="BZ129" s="820"/>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21" t="s">
        <v>497</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498</v>
      </c>
      <c r="X130" s="824"/>
      <c r="Y130" s="824"/>
      <c r="Z130" s="825"/>
      <c r="AA130" s="826">
        <v>1348320</v>
      </c>
      <c r="AB130" s="827"/>
      <c r="AC130" s="827"/>
      <c r="AD130" s="827"/>
      <c r="AE130" s="828"/>
      <c r="AF130" s="829">
        <v>1346243</v>
      </c>
      <c r="AG130" s="827"/>
      <c r="AH130" s="827"/>
      <c r="AI130" s="827"/>
      <c r="AJ130" s="828"/>
      <c r="AK130" s="829">
        <v>1338545</v>
      </c>
      <c r="AL130" s="827"/>
      <c r="AM130" s="827"/>
      <c r="AN130" s="827"/>
      <c r="AO130" s="828"/>
      <c r="AP130" s="830"/>
      <c r="AQ130" s="831"/>
      <c r="AR130" s="831"/>
      <c r="AS130" s="831"/>
      <c r="AT130" s="832"/>
      <c r="AU130" s="283"/>
      <c r="AV130" s="283"/>
      <c r="AW130" s="283"/>
      <c r="AX130" s="796" t="s">
        <v>499</v>
      </c>
      <c r="AY130" s="797"/>
      <c r="AZ130" s="797"/>
      <c r="BA130" s="797"/>
      <c r="BB130" s="797"/>
      <c r="BC130" s="797"/>
      <c r="BD130" s="797"/>
      <c r="BE130" s="798"/>
      <c r="BF130" s="799">
        <v>12.4</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500</v>
      </c>
      <c r="X131" s="807"/>
      <c r="Y131" s="807"/>
      <c r="Z131" s="808"/>
      <c r="AA131" s="809">
        <v>6032951</v>
      </c>
      <c r="AB131" s="810"/>
      <c r="AC131" s="810"/>
      <c r="AD131" s="810"/>
      <c r="AE131" s="811"/>
      <c r="AF131" s="812">
        <v>6050505</v>
      </c>
      <c r="AG131" s="810"/>
      <c r="AH131" s="810"/>
      <c r="AI131" s="810"/>
      <c r="AJ131" s="811"/>
      <c r="AK131" s="812">
        <v>5975544</v>
      </c>
      <c r="AL131" s="810"/>
      <c r="AM131" s="810"/>
      <c r="AN131" s="810"/>
      <c r="AO131" s="811"/>
      <c r="AP131" s="813"/>
      <c r="AQ131" s="814"/>
      <c r="AR131" s="814"/>
      <c r="AS131" s="814"/>
      <c r="AT131" s="815"/>
      <c r="AU131" s="283"/>
      <c r="AV131" s="283"/>
      <c r="AW131" s="283"/>
      <c r="AX131" s="774" t="s">
        <v>501</v>
      </c>
      <c r="AY131" s="775"/>
      <c r="AZ131" s="775"/>
      <c r="BA131" s="775"/>
      <c r="BB131" s="775"/>
      <c r="BC131" s="775"/>
      <c r="BD131" s="775"/>
      <c r="BE131" s="776"/>
      <c r="BF131" s="777">
        <v>120.5</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83" t="s">
        <v>502</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503</v>
      </c>
      <c r="W132" s="787"/>
      <c r="X132" s="787"/>
      <c r="Y132" s="787"/>
      <c r="Z132" s="788"/>
      <c r="AA132" s="789">
        <v>13.153048979999999</v>
      </c>
      <c r="AB132" s="790"/>
      <c r="AC132" s="790"/>
      <c r="AD132" s="790"/>
      <c r="AE132" s="791"/>
      <c r="AF132" s="792">
        <v>12.973429489999999</v>
      </c>
      <c r="AG132" s="790"/>
      <c r="AH132" s="790"/>
      <c r="AI132" s="790"/>
      <c r="AJ132" s="791"/>
      <c r="AK132" s="792">
        <v>11.37086431</v>
      </c>
      <c r="AL132" s="790"/>
      <c r="AM132" s="790"/>
      <c r="AN132" s="790"/>
      <c r="AO132" s="791"/>
      <c r="AP132" s="793"/>
      <c r="AQ132" s="794"/>
      <c r="AR132" s="794"/>
      <c r="AS132" s="794"/>
      <c r="AT132" s="7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504</v>
      </c>
      <c r="W133" s="766"/>
      <c r="X133" s="766"/>
      <c r="Y133" s="766"/>
      <c r="Z133" s="767"/>
      <c r="AA133" s="768">
        <v>14.4</v>
      </c>
      <c r="AB133" s="769"/>
      <c r="AC133" s="769"/>
      <c r="AD133" s="769"/>
      <c r="AE133" s="770"/>
      <c r="AF133" s="768">
        <v>13.7</v>
      </c>
      <c r="AG133" s="769"/>
      <c r="AH133" s="769"/>
      <c r="AI133" s="769"/>
      <c r="AJ133" s="770"/>
      <c r="AK133" s="768">
        <v>12.4</v>
      </c>
      <c r="AL133" s="769"/>
      <c r="AM133" s="769"/>
      <c r="AN133" s="769"/>
      <c r="AO133" s="770"/>
      <c r="AP133" s="771"/>
      <c r="AQ133" s="772"/>
      <c r="AR133" s="772"/>
      <c r="AS133" s="772"/>
      <c r="AT133" s="773"/>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QSX9sdKp7WILHkSk7J+xtYERAxZK5llLt/4EE83I+lQy8muVQZOZ+N/mVULs+t+osdvorJXocyetSLJ6gDnnXw==" saltValue="jqI+WtLHY021CqeC+PbRXg==" spinCount="100000" sheet="1" objects="1" scenarios="1" formatRows="0"/>
  <mergeCells count="2033">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B8:P8"/>
    <mergeCell ref="Q8:U8"/>
    <mergeCell ref="V8:Z8"/>
    <mergeCell ref="AA8:AE8"/>
    <mergeCell ref="AF8:AJ8"/>
    <mergeCell ref="AK8:AO8"/>
    <mergeCell ref="AP8:AT8"/>
    <mergeCell ref="AU8:AY8"/>
    <mergeCell ref="AP7:AT7"/>
    <mergeCell ref="AU7:AY7"/>
    <mergeCell ref="CH7:CL7"/>
    <mergeCell ref="CM7:CQ7"/>
    <mergeCell ref="BS8:CG8"/>
    <mergeCell ref="DB9:DF9"/>
    <mergeCell ref="DG9:DK9"/>
    <mergeCell ref="DL9:DP9"/>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CR7:CV7"/>
    <mergeCell ref="CW7:DA7"/>
    <mergeCell ref="DB7:DF7"/>
    <mergeCell ref="DG7:DK7"/>
    <mergeCell ref="DL7:DP7"/>
    <mergeCell ref="DQ7:DU7"/>
    <mergeCell ref="AK7:AO7"/>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uK+hlipzYinrpuQDYVExH0EZ2+ZoTrCcMO+05lDNrfKcUd6LolQmFhScvi/8gkJP7iRyEZ2mUqdil+ojWxVkRg==" saltValue="SUeWHagSwpDFBMPuMO6d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sB+rA8kMco7jx2RrF+M78KgiM/j/B32Z4Mj38vrdg0+hKYVmNbriLkYPngsi8vuwHW+hI+oWR0KECOhdOX0g==" saltValue="ygFxxGiJIbI0AOlN6V4Z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1" t="s">
        <v>508</v>
      </c>
      <c r="AP7" s="302"/>
      <c r="AQ7" s="303" t="s">
        <v>509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2"/>
      <c r="AP8" s="308" t="s">
        <v>510</v>
      </c>
      <c r="AQ8" s="309" t="s">
        <v>511</v>
      </c>
      <c r="AR8" s="310" t="s">
        <v>512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5" t="s">
        <v>513</v>
      </c>
      <c r="AL9" s="1196"/>
      <c r="AM9" s="1196"/>
      <c r="AN9" s="1197"/>
      <c r="AO9" s="311">
        <v>1867288</v>
      </c>
      <c r="AP9" s="311">
        <v>72477</v>
      </c>
      <c r="AQ9" s="312">
        <v>56845</v>
      </c>
      <c r="AR9" s="313">
        <v>27.5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5" t="s">
        <v>514</v>
      </c>
      <c r="AL10" s="1196"/>
      <c r="AM10" s="1196"/>
      <c r="AN10" s="1197"/>
      <c r="AO10" s="314">
        <v>128924</v>
      </c>
      <c r="AP10" s="314">
        <v>5004</v>
      </c>
      <c r="AQ10" s="315">
        <v>5922</v>
      </c>
      <c r="AR10" s="316">
        <v>-15.5</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5" t="s">
        <v>515</v>
      </c>
      <c r="AL11" s="1196"/>
      <c r="AM11" s="1196"/>
      <c r="AN11" s="1197"/>
      <c r="AO11" s="314">
        <v>42391</v>
      </c>
      <c r="AP11" s="314">
        <v>1645</v>
      </c>
      <c r="AQ11" s="315">
        <v>8264</v>
      </c>
      <c r="AR11" s="316">
        <v>-80.099999999999994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5" t="s">
        <v>516</v>
      </c>
      <c r="AL12" s="1196"/>
      <c r="AM12" s="1196"/>
      <c r="AN12" s="1197"/>
      <c r="AO12" s="314" t="s">
        <v>517</v>
      </c>
      <c r="AP12" s="314" t="s">
        <v>517</v>
      </c>
      <c r="AQ12" s="315">
        <v>284</v>
      </c>
      <c r="AR12" s="316" t="s">
        <v>517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5" t="s">
        <v>518</v>
      </c>
      <c r="AL13" s="1196"/>
      <c r="AM13" s="1196"/>
      <c r="AN13" s="1197"/>
      <c r="AO13" s="314" t="s">
        <v>517</v>
      </c>
      <c r="AP13" s="314" t="s">
        <v>517</v>
      </c>
      <c r="AQ13" s="315">
        <v>20</v>
      </c>
      <c r="AR13" s="316" t="s">
        <v>517</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5" t="s">
        <v>519</v>
      </c>
      <c r="AL14" s="1196"/>
      <c r="AM14" s="1196"/>
      <c r="AN14" s="1197"/>
      <c r="AO14" s="314">
        <v>78886</v>
      </c>
      <c r="AP14" s="314">
        <v>3062</v>
      </c>
      <c r="AQ14" s="315">
        <v>2517</v>
      </c>
      <c r="AR14" s="316">
        <v>21.7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5" t="s">
        <v>520</v>
      </c>
      <c r="AL15" s="1196"/>
      <c r="AM15" s="1196"/>
      <c r="AN15" s="1197"/>
      <c r="AO15" s="314" t="s">
        <v>517</v>
      </c>
      <c r="AP15" s="314" t="s">
        <v>517</v>
      </c>
      <c r="AQ15" s="315">
        <v>1185</v>
      </c>
      <c r="AR15" s="316" t="s">
        <v>517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8" t="s">
        <v>521</v>
      </c>
      <c r="AL16" s="1199"/>
      <c r="AM16" s="1199"/>
      <c r="AN16" s="1200"/>
      <c r="AO16" s="314">
        <v>-220626</v>
      </c>
      <c r="AP16" s="314">
        <v>-8563</v>
      </c>
      <c r="AQ16" s="315">
        <v>-4726</v>
      </c>
      <c r="AR16" s="316">
        <v>81.2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8" t="s">
        <v>189</v>
      </c>
      <c r="AL17" s="1199"/>
      <c r="AM17" s="1199"/>
      <c r="AN17" s="1200"/>
      <c r="AO17" s="314">
        <v>1896863</v>
      </c>
      <c r="AP17" s="314">
        <v>73625</v>
      </c>
      <c r="AQ17" s="315">
        <v>70311</v>
      </c>
      <c r="AR17" s="316">
        <v>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523</v>
      </c>
      <c r="AP20" s="322" t="s">
        <v>524</v>
      </c>
      <c r="AQ20" s="323" t="s">
        <v>525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92" t="s">
        <v>526</v>
      </c>
      <c r="AL21" s="1193"/>
      <c r="AM21" s="1193"/>
      <c r="AN21" s="1194"/>
      <c r="AO21" s="326">
        <v>8.27</v>
      </c>
      <c r="AP21" s="327">
        <v>6.54</v>
      </c>
      <c r="AQ21" s="328">
        <v>1.73</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92" t="s">
        <v>527</v>
      </c>
      <c r="AL22" s="1193"/>
      <c r="AM22" s="1193"/>
      <c r="AN22" s="1194"/>
      <c r="AO22" s="331">
        <v>98.2</v>
      </c>
      <c r="AP22" s="332">
        <v>97.4</v>
      </c>
      <c r="AQ22" s="333">
        <v>0.8</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1" t="s">
        <v>508</v>
      </c>
      <c r="AP30" s="302"/>
      <c r="AQ30" s="303" t="s">
        <v>509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2"/>
      <c r="AP31" s="308" t="s">
        <v>510</v>
      </c>
      <c r="AQ31" s="309" t="s">
        <v>511</v>
      </c>
      <c r="AR31" s="310" t="s">
        <v>512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3" t="s">
        <v>531</v>
      </c>
      <c r="AL32" s="1184"/>
      <c r="AM32" s="1184"/>
      <c r="AN32" s="1185"/>
      <c r="AO32" s="341">
        <v>1267908</v>
      </c>
      <c r="AP32" s="341">
        <v>49212</v>
      </c>
      <c r="AQ32" s="342">
        <v>31480</v>
      </c>
      <c r="AR32" s="343">
        <v>56.3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3" t="s">
        <v>532</v>
      </c>
      <c r="AL33" s="1184"/>
      <c r="AM33" s="1184"/>
      <c r="AN33" s="1185"/>
      <c r="AO33" s="341" t="s">
        <v>517</v>
      </c>
      <c r="AP33" s="341" t="s">
        <v>517</v>
      </c>
      <c r="AQ33" s="342" t="s">
        <v>517</v>
      </c>
      <c r="AR33" s="343" t="s">
        <v>517</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3" t="s">
        <v>533</v>
      </c>
      <c r="AL34" s="1184"/>
      <c r="AM34" s="1184"/>
      <c r="AN34" s="1185"/>
      <c r="AO34" s="341" t="s">
        <v>517</v>
      </c>
      <c r="AP34" s="341" t="s">
        <v>517</v>
      </c>
      <c r="AQ34" s="342">
        <v>0</v>
      </c>
      <c r="AR34" s="343" t="s">
        <v>517</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3" t="s">
        <v>534</v>
      </c>
      <c r="AL35" s="1184"/>
      <c r="AM35" s="1184"/>
      <c r="AN35" s="1185"/>
      <c r="AO35" s="341">
        <v>153473</v>
      </c>
      <c r="AP35" s="341">
        <v>5957</v>
      </c>
      <c r="AQ35" s="342">
        <v>9510</v>
      </c>
      <c r="AR35" s="343">
        <v>-37.4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3" t="s">
        <v>535</v>
      </c>
      <c r="AL36" s="1184"/>
      <c r="AM36" s="1184"/>
      <c r="AN36" s="1185"/>
      <c r="AO36" s="341">
        <v>622242</v>
      </c>
      <c r="AP36" s="341">
        <v>24152</v>
      </c>
      <c r="AQ36" s="342">
        <v>2191</v>
      </c>
      <c r="AR36" s="343">
        <v>1002.3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3" t="s">
        <v>536</v>
      </c>
      <c r="AL37" s="1184"/>
      <c r="AM37" s="1184"/>
      <c r="AN37" s="1185"/>
      <c r="AO37" s="341">
        <v>22114</v>
      </c>
      <c r="AP37" s="341">
        <v>858</v>
      </c>
      <c r="AQ37" s="342">
        <v>905</v>
      </c>
      <c r="AR37" s="343">
        <v>-5.2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6" t="s">
        <v>537</v>
      </c>
      <c r="AL38" s="1187"/>
      <c r="AM38" s="1187"/>
      <c r="AN38" s="1188"/>
      <c r="AO38" s="344" t="s">
        <v>517</v>
      </c>
      <c r="AP38" s="344" t="s">
        <v>517</v>
      </c>
      <c r="AQ38" s="345">
        <v>0</v>
      </c>
      <c r="AR38" s="333" t="s">
        <v>517</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6" t="s">
        <v>538</v>
      </c>
      <c r="AL39" s="1187"/>
      <c r="AM39" s="1187"/>
      <c r="AN39" s="1188"/>
      <c r="AO39" s="341">
        <v>-47721</v>
      </c>
      <c r="AP39" s="341">
        <v>-1852</v>
      </c>
      <c r="AQ39" s="342">
        <v>-3197</v>
      </c>
      <c r="AR39" s="343">
        <v>-42.1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3" t="s">
        <v>539</v>
      </c>
      <c r="AL40" s="1184"/>
      <c r="AM40" s="1184"/>
      <c r="AN40" s="1185"/>
      <c r="AO40" s="341">
        <v>-1338545</v>
      </c>
      <c r="AP40" s="341">
        <v>-51954</v>
      </c>
      <c r="AQ40" s="342">
        <v>-28113</v>
      </c>
      <c r="AR40" s="343">
        <v>84.8</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9" t="s">
        <v>303</v>
      </c>
      <c r="AL41" s="1190"/>
      <c r="AM41" s="1190"/>
      <c r="AN41" s="1191"/>
      <c r="AO41" s="341">
        <v>679471</v>
      </c>
      <c r="AP41" s="341">
        <v>26373</v>
      </c>
      <c r="AQ41" s="342">
        <v>12777</v>
      </c>
      <c r="AR41" s="343">
        <v>106.4</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6" t="s">
        <v>508</v>
      </c>
      <c r="AN49" s="1178" t="s">
        <v>543</v>
      </c>
      <c r="AO49" s="1179"/>
      <c r="AP49" s="1179"/>
      <c r="AQ49" s="1179"/>
      <c r="AR49" s="1180"/>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7"/>
      <c r="AN50" s="357" t="s">
        <v>544</v>
      </c>
      <c r="AO50" s="358" t="s">
        <v>545</v>
      </c>
      <c r="AP50" s="359" t="s">
        <v>546</v>
      </c>
      <c r="AQ50" s="360" t="s">
        <v>547</v>
      </c>
      <c r="AR50" s="361" t="s">
        <v>548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549</v>
      </c>
      <c r="AL51" s="354"/>
      <c r="AM51" s="362">
        <v>1196676</v>
      </c>
      <c r="AN51" s="363">
        <v>44732</v>
      </c>
      <c r="AO51" s="364">
        <v>-57.9</v>
      </c>
      <c r="AP51" s="365">
        <v>49919</v>
      </c>
      <c r="AQ51" s="366">
        <v>-6.3</v>
      </c>
      <c r="AR51" s="367">
        <v>-51.6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550</v>
      </c>
      <c r="AM52" s="370">
        <v>582304</v>
      </c>
      <c r="AN52" s="371">
        <v>21767</v>
      </c>
      <c r="AO52" s="372">
        <v>-62.3</v>
      </c>
      <c r="AP52" s="373">
        <v>26398</v>
      </c>
      <c r="AQ52" s="374">
        <v>-8.6999999999999993</v>
      </c>
      <c r="AR52" s="375">
        <v>-53.6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551</v>
      </c>
      <c r="AL53" s="354"/>
      <c r="AM53" s="362">
        <v>971570</v>
      </c>
      <c r="AN53" s="363">
        <v>36560</v>
      </c>
      <c r="AO53" s="364">
        <v>-18.3</v>
      </c>
      <c r="AP53" s="365">
        <v>47738</v>
      </c>
      <c r="AQ53" s="366">
        <v>-4.4000000000000004</v>
      </c>
      <c r="AR53" s="367">
        <v>-13.9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550</v>
      </c>
      <c r="AM54" s="370">
        <v>433588</v>
      </c>
      <c r="AN54" s="371">
        <v>16316</v>
      </c>
      <c r="AO54" s="372">
        <v>-25</v>
      </c>
      <c r="AP54" s="373">
        <v>24937</v>
      </c>
      <c r="AQ54" s="374">
        <v>-5.5</v>
      </c>
      <c r="AR54" s="375">
        <v>-19.5</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552</v>
      </c>
      <c r="AL55" s="354"/>
      <c r="AM55" s="362">
        <v>1227774</v>
      </c>
      <c r="AN55" s="363">
        <v>46611</v>
      </c>
      <c r="AO55" s="364">
        <v>27.5</v>
      </c>
      <c r="AP55" s="365">
        <v>52191</v>
      </c>
      <c r="AQ55" s="366">
        <v>9.3000000000000007</v>
      </c>
      <c r="AR55" s="367">
        <v>18.2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550</v>
      </c>
      <c r="AM56" s="370">
        <v>389722</v>
      </c>
      <c r="AN56" s="371">
        <v>14795</v>
      </c>
      <c r="AO56" s="372">
        <v>-9.3000000000000007</v>
      </c>
      <c r="AP56" s="373">
        <v>24843</v>
      </c>
      <c r="AQ56" s="374">
        <v>-0.4</v>
      </c>
      <c r="AR56" s="375">
        <v>-8.9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553</v>
      </c>
      <c r="AL57" s="354"/>
      <c r="AM57" s="362">
        <v>1183345</v>
      </c>
      <c r="AN57" s="363">
        <v>45412</v>
      </c>
      <c r="AO57" s="364">
        <v>-2.6</v>
      </c>
      <c r="AP57" s="365">
        <v>47387</v>
      </c>
      <c r="AQ57" s="366">
        <v>-9.1999999999999993</v>
      </c>
      <c r="AR57" s="367">
        <v>6.6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550</v>
      </c>
      <c r="AM58" s="370">
        <v>335926</v>
      </c>
      <c r="AN58" s="371">
        <v>12891</v>
      </c>
      <c r="AO58" s="372">
        <v>-12.9</v>
      </c>
      <c r="AP58" s="373">
        <v>24928</v>
      </c>
      <c r="AQ58" s="374">
        <v>0.3</v>
      </c>
      <c r="AR58" s="375">
        <v>-13.2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554</v>
      </c>
      <c r="AL59" s="354"/>
      <c r="AM59" s="362">
        <v>1945644</v>
      </c>
      <c r="AN59" s="363">
        <v>75518</v>
      </c>
      <c r="AO59" s="364">
        <v>66.3</v>
      </c>
      <c r="AP59" s="365">
        <v>51264</v>
      </c>
      <c r="AQ59" s="366">
        <v>8.1999999999999993</v>
      </c>
      <c r="AR59" s="367">
        <v>58.1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550</v>
      </c>
      <c r="AM60" s="370">
        <v>700483</v>
      </c>
      <c r="AN60" s="371">
        <v>27188</v>
      </c>
      <c r="AO60" s="372">
        <v>110.9</v>
      </c>
      <c r="AP60" s="373">
        <v>26040</v>
      </c>
      <c r="AQ60" s="374">
        <v>4.5</v>
      </c>
      <c r="AR60" s="375">
        <v>106.4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555</v>
      </c>
      <c r="AL61" s="376"/>
      <c r="AM61" s="377">
        <v>1305002</v>
      </c>
      <c r="AN61" s="378">
        <v>49767</v>
      </c>
      <c r="AO61" s="379">
        <v>3</v>
      </c>
      <c r="AP61" s="380">
        <v>49700</v>
      </c>
      <c r="AQ61" s="381">
        <v>-0.5</v>
      </c>
      <c r="AR61" s="367">
        <v>3.5</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550</v>
      </c>
      <c r="AM62" s="370">
        <v>488405</v>
      </c>
      <c r="AN62" s="371">
        <v>18591</v>
      </c>
      <c r="AO62" s="372">
        <v>0.3</v>
      </c>
      <c r="AP62" s="373">
        <v>25429</v>
      </c>
      <c r="AQ62" s="374">
        <v>-2</v>
      </c>
      <c r="AR62" s="375">
        <v>2.2999999999999998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oY2V2YhCZS+pOF/o3nYWO72HcDkKN8zDnhTgs5b2PumEWV4VBXVtE/lJLOH2K242Vu1SNrw2v6cmDtQ+75LdMg==" saltValue="K9T0atTjJRX3FK1D5M11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557</v>
      </c>
    </row>
    <row r="120" spans="125:125" ht="13.5" hidden="1" customHeight="1" x14ac:dyDescent="0.15"/>
    <row r="121" spans="125:125" ht="13.5" hidden="1" customHeight="1" x14ac:dyDescent="0.15">
      <c r="DU121" s="289"/>
    </row>
  </sheetData>
  <sheetProtection algorithmName="SHA-512" hashValue="P2BCWYE05iH0M5x3R/Vr0D/MEiix9F9vB96olgudpRqZQBTwbxyqLwoKG/8feYvtt2fyycSMUlHQRMphv3F0zQ==" saltValue="M80TQtsMMV4Ca1QyUYW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sheetData>
  <sheetProtection algorithmName="SHA-512" hashValue="kFlcNyu4s7zrHu045dstGIrpgF3MwUqxWOcIAkmeNZQeu9hp0KxxaH8pAl1BsZ8tL8iegnUvIig+AkAuuxnuyQ==" saltValue="0nnG8Jxtbn0/X0v8lsv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1" t="s">
        <v>3</v>
      </c>
      <c r="D47" s="1201"/>
      <c r="E47" s="1202"/>
      <c r="F47" s="11">
        <v>13.65</v>
      </c>
      <c r="G47" s="12">
        <v>13.8</v>
      </c>
      <c r="H47" s="12">
        <v>13.75</v>
      </c>
      <c r="I47" s="12">
        <v>13.72</v>
      </c>
      <c r="J47" s="13">
        <v>13.88</v>
      </c>
    </row>
    <row r="48" spans="2:10" ht="57.75" customHeight="1" x14ac:dyDescent="0.15">
      <c r="B48" s="14"/>
      <c r="C48" s="1203" t="s">
        <v>4</v>
      </c>
      <c r="D48" s="1203"/>
      <c r="E48" s="1204"/>
      <c r="F48" s="15">
        <v>2.42</v>
      </c>
      <c r="G48" s="16">
        <v>2.4</v>
      </c>
      <c r="H48" s="16">
        <v>5.36</v>
      </c>
      <c r="I48" s="16">
        <v>4.87</v>
      </c>
      <c r="J48" s="17">
        <v>3.85</v>
      </c>
    </row>
    <row r="49" spans="2:10" ht="57.75" customHeight="1" thickBot="1" x14ac:dyDescent="0.2">
      <c r="B49" s="18"/>
      <c r="C49" s="1205" t="s">
        <v>5</v>
      </c>
      <c r="D49" s="1205"/>
      <c r="E49" s="1206"/>
      <c r="F49" s="19">
        <v>0.37</v>
      </c>
      <c r="G49" s="20">
        <v>2.34</v>
      </c>
      <c r="H49" s="20">
        <v>8.1300000000000008</v>
      </c>
      <c r="I49" s="20">
        <v>4.43</v>
      </c>
      <c r="J49" s="21">
        <v>3.86</v>
      </c>
    </row>
    <row r="50" spans="2:10" ht="13.5" customHeight="1" x14ac:dyDescent="0.15"/>
  </sheetData>
  <sheetProtection algorithmName="SHA-512" hashValue="Jdavv5b3XShWHzY+pBRMhLL3e5m3NAxK3f0QTzLImYwY1PVoU652MsFuz0GPGH/vswV9Fs4+PRy8vCIxFxojxQ==" saltValue="mnVLU6BsTcUe1CYyGrpO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3" t="s">
        <v>564</v>
      </c>
      <c r="D34" s="1213"/>
      <c r="E34" s="1214"/>
      <c r="F34" s="32">
        <v>3.44</v>
      </c>
      <c r="G34" s="33">
        <v>3.38</v>
      </c>
      <c r="H34" s="33">
        <v>5.34</v>
      </c>
      <c r="I34" s="33">
        <v>4.8600000000000003</v>
      </c>
      <c r="J34" s="34">
        <v>3.84</v>
      </c>
      <c r="K34" s="22"/>
      <c r="L34" s="22"/>
      <c r="M34" s="22"/>
      <c r="N34" s="22"/>
      <c r="O34" s="22"/>
      <c r="P34" s="22"/>
    </row>
    <row r="35" spans="1:16" ht="39" customHeight="1" x14ac:dyDescent="0.15">
      <c r="A35" s="22"/>
      <c r="B35" s="35"/>
      <c r="C35" s="1207" t="s">
        <v>565</v>
      </c>
      <c r="D35" s="1208"/>
      <c r="E35" s="1209"/>
      <c r="F35" s="36">
        <v>8.74</v>
      </c>
      <c r="G35" s="37">
        <v>8.5299999999999994</v>
      </c>
      <c r="H35" s="37">
        <v>5.38</v>
      </c>
      <c r="I35" s="37">
        <v>2.94</v>
      </c>
      <c r="J35" s="38">
        <v>3.73</v>
      </c>
      <c r="K35" s="22"/>
      <c r="L35" s="22"/>
      <c r="M35" s="22"/>
      <c r="N35" s="22"/>
      <c r="O35" s="22"/>
      <c r="P35" s="22"/>
    </row>
    <row r="36" spans="1:16" ht="39" customHeight="1" x14ac:dyDescent="0.15">
      <c r="A36" s="22"/>
      <c r="B36" s="35"/>
      <c r="C36" s="1207" t="s">
        <v>566</v>
      </c>
      <c r="D36" s="1208"/>
      <c r="E36" s="1209"/>
      <c r="F36" s="36">
        <v>8.3699999999999992</v>
      </c>
      <c r="G36" s="37">
        <v>0</v>
      </c>
      <c r="H36" s="37">
        <v>0</v>
      </c>
      <c r="I36" s="37">
        <v>3.77</v>
      </c>
      <c r="J36" s="38">
        <v>1.47</v>
      </c>
      <c r="K36" s="22"/>
      <c r="L36" s="22"/>
      <c r="M36" s="22"/>
      <c r="N36" s="22"/>
      <c r="O36" s="22"/>
      <c r="P36" s="22"/>
    </row>
    <row r="37" spans="1:16" ht="39" customHeight="1" x14ac:dyDescent="0.15">
      <c r="A37" s="22"/>
      <c r="B37" s="35"/>
      <c r="C37" s="1207" t="s">
        <v>567</v>
      </c>
      <c r="D37" s="1208"/>
      <c r="E37" s="1209"/>
      <c r="F37" s="36">
        <v>2.31</v>
      </c>
      <c r="G37" s="37">
        <v>1.7</v>
      </c>
      <c r="H37" s="37">
        <v>3.79</v>
      </c>
      <c r="I37" s="37">
        <v>3.02</v>
      </c>
      <c r="J37" s="38">
        <v>1.1299999999999999</v>
      </c>
      <c r="K37" s="22"/>
      <c r="L37" s="22"/>
      <c r="M37" s="22"/>
      <c r="N37" s="22"/>
      <c r="O37" s="22"/>
      <c r="P37" s="22"/>
    </row>
    <row r="38" spans="1:16" ht="39" customHeight="1" x14ac:dyDescent="0.15">
      <c r="A38" s="22"/>
      <c r="B38" s="35"/>
      <c r="C38" s="1207" t="s">
        <v>568</v>
      </c>
      <c r="D38" s="1208"/>
      <c r="E38" s="1209"/>
      <c r="F38" s="36">
        <v>0.1</v>
      </c>
      <c r="G38" s="37">
        <v>0.02</v>
      </c>
      <c r="H38" s="37">
        <v>0.06</v>
      </c>
      <c r="I38" s="37">
        <v>0.03</v>
      </c>
      <c r="J38" s="38">
        <v>0.06</v>
      </c>
      <c r="K38" s="22"/>
      <c r="L38" s="22"/>
      <c r="M38" s="22"/>
      <c r="N38" s="22"/>
      <c r="O38" s="22"/>
      <c r="P38" s="22"/>
    </row>
    <row r="39" spans="1:16" ht="39" customHeight="1" x14ac:dyDescent="0.15">
      <c r="A39" s="22"/>
      <c r="B39" s="35"/>
      <c r="C39" s="1207" t="s">
        <v>569</v>
      </c>
      <c r="D39" s="1208"/>
      <c r="E39" s="1209"/>
      <c r="F39" s="36" t="s">
        <v>517</v>
      </c>
      <c r="G39" s="37" t="s">
        <v>517</v>
      </c>
      <c r="H39" s="37" t="s">
        <v>517</v>
      </c>
      <c r="I39" s="37">
        <v>0</v>
      </c>
      <c r="J39" s="38">
        <v>0.01</v>
      </c>
      <c r="K39" s="22"/>
      <c r="L39" s="22"/>
      <c r="M39" s="22"/>
      <c r="N39" s="22"/>
      <c r="O39" s="22"/>
      <c r="P39" s="22"/>
    </row>
    <row r="40" spans="1:16" ht="39" customHeight="1" x14ac:dyDescent="0.15">
      <c r="A40" s="22"/>
      <c r="B40" s="35"/>
      <c r="C40" s="1207" t="s">
        <v>570</v>
      </c>
      <c r="D40" s="1208"/>
      <c r="E40" s="1209"/>
      <c r="F40" s="36">
        <v>0</v>
      </c>
      <c r="G40" s="37">
        <v>0</v>
      </c>
      <c r="H40" s="37">
        <v>0.01</v>
      </c>
      <c r="I40" s="37">
        <v>0</v>
      </c>
      <c r="J40" s="38">
        <v>0.01</v>
      </c>
      <c r="K40" s="22"/>
      <c r="L40" s="22"/>
      <c r="M40" s="22"/>
      <c r="N40" s="22"/>
      <c r="O40" s="22"/>
      <c r="P40" s="22"/>
    </row>
    <row r="41" spans="1:16" ht="39" customHeight="1" x14ac:dyDescent="0.15">
      <c r="A41" s="22"/>
      <c r="B41" s="35"/>
      <c r="C41" s="1207" t="s">
        <v>571</v>
      </c>
      <c r="D41" s="1208"/>
      <c r="E41" s="1209"/>
      <c r="F41" s="36" t="s">
        <v>572</v>
      </c>
      <c r="G41" s="37" t="s">
        <v>573</v>
      </c>
      <c r="H41" s="37">
        <v>0.03</v>
      </c>
      <c r="I41" s="37">
        <v>0.02</v>
      </c>
      <c r="J41" s="38">
        <v>0</v>
      </c>
      <c r="K41" s="22"/>
      <c r="L41" s="22"/>
      <c r="M41" s="22"/>
      <c r="N41" s="22"/>
      <c r="O41" s="22"/>
      <c r="P41" s="22"/>
    </row>
    <row r="42" spans="1:16" ht="39" customHeight="1" x14ac:dyDescent="0.15">
      <c r="A42" s="22"/>
      <c r="B42" s="39"/>
      <c r="C42" s="1207" t="s">
        <v>574</v>
      </c>
      <c r="D42" s="1208"/>
      <c r="E42" s="1209"/>
      <c r="F42" s="36" t="s">
        <v>517</v>
      </c>
      <c r="G42" s="37" t="s">
        <v>517</v>
      </c>
      <c r="H42" s="37" t="s">
        <v>517</v>
      </c>
      <c r="I42" s="37" t="s">
        <v>517</v>
      </c>
      <c r="J42" s="38" t="s">
        <v>517</v>
      </c>
      <c r="K42" s="22"/>
      <c r="L42" s="22"/>
      <c r="M42" s="22"/>
      <c r="N42" s="22"/>
      <c r="O42" s="22"/>
      <c r="P42" s="22"/>
    </row>
    <row r="43" spans="1:16" ht="39" customHeight="1" thickBot="1" x14ac:dyDescent="0.2">
      <c r="A43" s="22"/>
      <c r="B43" s="40"/>
      <c r="C43" s="1210" t="s">
        <v>575</v>
      </c>
      <c r="D43" s="1211"/>
      <c r="E43" s="1212"/>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1qqI0EUXemmhcrBuk3TBQ3kk79kCY3N4XKF3a/bFFzd6Jfhdbt4ltWGMfZHtidsLy9LGtiJMnfBs1jcluAGNA==" saltValue="mATivW9T2eV77kMe6JQo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1507</v>
      </c>
      <c r="L45" s="60">
        <v>1531</v>
      </c>
      <c r="M45" s="60">
        <v>1404</v>
      </c>
      <c r="N45" s="60">
        <v>1374</v>
      </c>
      <c r="O45" s="61">
        <v>1268</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517</v>
      </c>
      <c r="L46" s="64" t="s">
        <v>517</v>
      </c>
      <c r="M46" s="64" t="s">
        <v>517</v>
      </c>
      <c r="N46" s="64" t="s">
        <v>517</v>
      </c>
      <c r="O46" s="65" t="s">
        <v>517</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517</v>
      </c>
      <c r="L47" s="64" t="s">
        <v>517</v>
      </c>
      <c r="M47" s="64" t="s">
        <v>517</v>
      </c>
      <c r="N47" s="64" t="s">
        <v>517</v>
      </c>
      <c r="O47" s="65" t="s">
        <v>517</v>
      </c>
      <c r="P47" s="48"/>
      <c r="Q47" s="48"/>
      <c r="R47" s="48"/>
      <c r="S47" s="48"/>
      <c r="T47" s="48"/>
      <c r="U47" s="48"/>
    </row>
    <row r="48" spans="1:21" ht="30.75" customHeight="1" x14ac:dyDescent="0.15">
      <c r="A48" s="48"/>
      <c r="B48" s="1235"/>
      <c r="C48" s="1236"/>
      <c r="D48" s="62"/>
      <c r="E48" s="1217" t="s">
        <v>15</v>
      </c>
      <c r="F48" s="1217"/>
      <c r="G48" s="1217"/>
      <c r="H48" s="1217"/>
      <c r="I48" s="1217"/>
      <c r="J48" s="1218"/>
      <c r="K48" s="63">
        <v>124</v>
      </c>
      <c r="L48" s="64">
        <v>150</v>
      </c>
      <c r="M48" s="64">
        <v>150</v>
      </c>
      <c r="N48" s="64">
        <v>150</v>
      </c>
      <c r="O48" s="65">
        <v>153</v>
      </c>
      <c r="P48" s="48"/>
      <c r="Q48" s="48"/>
      <c r="R48" s="48"/>
      <c r="S48" s="48"/>
      <c r="T48" s="48"/>
      <c r="U48" s="48"/>
    </row>
    <row r="49" spans="1:21" ht="30.75" customHeight="1" x14ac:dyDescent="0.15">
      <c r="A49" s="48"/>
      <c r="B49" s="1235"/>
      <c r="C49" s="1236"/>
      <c r="D49" s="62"/>
      <c r="E49" s="1217" t="s">
        <v>16</v>
      </c>
      <c r="F49" s="1217"/>
      <c r="G49" s="1217"/>
      <c r="H49" s="1217"/>
      <c r="I49" s="1217"/>
      <c r="J49" s="1218"/>
      <c r="K49" s="63">
        <v>656</v>
      </c>
      <c r="L49" s="64">
        <v>642</v>
      </c>
      <c r="M49" s="64">
        <v>617</v>
      </c>
      <c r="N49" s="64">
        <v>633</v>
      </c>
      <c r="O49" s="65">
        <v>622</v>
      </c>
      <c r="P49" s="48"/>
      <c r="Q49" s="48"/>
      <c r="R49" s="48"/>
      <c r="S49" s="48"/>
      <c r="T49" s="48"/>
      <c r="U49" s="48"/>
    </row>
    <row r="50" spans="1:21" ht="30.75" customHeight="1" x14ac:dyDescent="0.15">
      <c r="A50" s="48"/>
      <c r="B50" s="1235"/>
      <c r="C50" s="1236"/>
      <c r="D50" s="62"/>
      <c r="E50" s="1217" t="s">
        <v>17</v>
      </c>
      <c r="F50" s="1217"/>
      <c r="G50" s="1217"/>
      <c r="H50" s="1217"/>
      <c r="I50" s="1217"/>
      <c r="J50" s="1218"/>
      <c r="K50" s="63">
        <v>47</v>
      </c>
      <c r="L50" s="64">
        <v>28</v>
      </c>
      <c r="M50" s="64">
        <v>26</v>
      </c>
      <c r="N50" s="64">
        <v>25</v>
      </c>
      <c r="O50" s="65">
        <v>22</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517</v>
      </c>
      <c r="L51" s="64" t="s">
        <v>517</v>
      </c>
      <c r="M51" s="64" t="s">
        <v>517</v>
      </c>
      <c r="N51" s="64" t="s">
        <v>517</v>
      </c>
      <c r="O51" s="65" t="s">
        <v>517</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1427</v>
      </c>
      <c r="L52" s="64">
        <v>1451</v>
      </c>
      <c r="M52" s="64">
        <v>1405</v>
      </c>
      <c r="N52" s="64">
        <v>1398</v>
      </c>
      <c r="O52" s="65">
        <v>1387</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907</v>
      </c>
      <c r="L53" s="69">
        <v>900</v>
      </c>
      <c r="M53" s="69">
        <v>792</v>
      </c>
      <c r="N53" s="69">
        <v>784</v>
      </c>
      <c r="O53" s="70">
        <v>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517</v>
      </c>
      <c r="L57" s="84" t="s">
        <v>517</v>
      </c>
      <c r="M57" s="84" t="s">
        <v>517</v>
      </c>
      <c r="N57" s="84" t="s">
        <v>517</v>
      </c>
      <c r="O57" s="85" t="s">
        <v>517</v>
      </c>
    </row>
    <row r="58" spans="1:21" ht="31.5" customHeight="1" thickBot="1" x14ac:dyDescent="0.2">
      <c r="B58" s="1225"/>
      <c r="C58" s="1226"/>
      <c r="D58" s="1230" t="s">
        <v>27</v>
      </c>
      <c r="E58" s="1231"/>
      <c r="F58" s="1231"/>
      <c r="G58" s="1231"/>
      <c r="H58" s="1231"/>
      <c r="I58" s="1231"/>
      <c r="J58" s="1232"/>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Nhvj3cpxp6cBLCVhdc+wFTIguwD4FaplURWcNrmUrV6dlbbPM3KyY4pie4nk9JQoYtjKXiGIzd63cnGJY+jw==" saltValue="imSSbC0Nf+E7m66X0Hu4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3" t="s">
        <v>30</v>
      </c>
      <c r="C41" s="1254"/>
      <c r="D41" s="102"/>
      <c r="E41" s="1255" t="s">
        <v>31</v>
      </c>
      <c r="F41" s="1255"/>
      <c r="G41" s="1255"/>
      <c r="H41" s="1256"/>
      <c r="I41" s="103">
        <v>12964</v>
      </c>
      <c r="J41" s="104">
        <v>12160</v>
      </c>
      <c r="K41" s="104">
        <v>11360</v>
      </c>
      <c r="L41" s="104">
        <v>10572</v>
      </c>
      <c r="M41" s="105">
        <v>10175</v>
      </c>
    </row>
    <row r="42" spans="2:13" ht="27.75" customHeight="1" x14ac:dyDescent="0.15">
      <c r="B42" s="1243"/>
      <c r="C42" s="1244"/>
      <c r="D42" s="106"/>
      <c r="E42" s="1247" t="s">
        <v>32</v>
      </c>
      <c r="F42" s="1247"/>
      <c r="G42" s="1247"/>
      <c r="H42" s="1248"/>
      <c r="I42" s="107">
        <v>141</v>
      </c>
      <c r="J42" s="108">
        <v>113</v>
      </c>
      <c r="K42" s="108">
        <v>86</v>
      </c>
      <c r="L42" s="108">
        <v>61</v>
      </c>
      <c r="M42" s="109">
        <v>43</v>
      </c>
    </row>
    <row r="43" spans="2:13" ht="27.75" customHeight="1" x14ac:dyDescent="0.15">
      <c r="B43" s="1243"/>
      <c r="C43" s="1244"/>
      <c r="D43" s="106"/>
      <c r="E43" s="1247" t="s">
        <v>33</v>
      </c>
      <c r="F43" s="1247"/>
      <c r="G43" s="1247"/>
      <c r="H43" s="1248"/>
      <c r="I43" s="107">
        <v>1851</v>
      </c>
      <c r="J43" s="108">
        <v>1887</v>
      </c>
      <c r="K43" s="108">
        <v>1832</v>
      </c>
      <c r="L43" s="108">
        <v>1822</v>
      </c>
      <c r="M43" s="109">
        <v>1714</v>
      </c>
    </row>
    <row r="44" spans="2:13" ht="27.75" customHeight="1" x14ac:dyDescent="0.15">
      <c r="B44" s="1243"/>
      <c r="C44" s="1244"/>
      <c r="D44" s="106"/>
      <c r="E44" s="1247" t="s">
        <v>34</v>
      </c>
      <c r="F44" s="1247"/>
      <c r="G44" s="1247"/>
      <c r="H44" s="1248"/>
      <c r="I44" s="107">
        <v>12790</v>
      </c>
      <c r="J44" s="108">
        <v>12555</v>
      </c>
      <c r="K44" s="108">
        <v>12373</v>
      </c>
      <c r="L44" s="108">
        <v>11981</v>
      </c>
      <c r="M44" s="109">
        <v>11694</v>
      </c>
    </row>
    <row r="45" spans="2:13" ht="27.75" customHeight="1" x14ac:dyDescent="0.15">
      <c r="B45" s="1243"/>
      <c r="C45" s="1244"/>
      <c r="D45" s="106"/>
      <c r="E45" s="1247" t="s">
        <v>35</v>
      </c>
      <c r="F45" s="1247"/>
      <c r="G45" s="1247"/>
      <c r="H45" s="1248"/>
      <c r="I45" s="107">
        <v>1965</v>
      </c>
      <c r="J45" s="108">
        <v>1902</v>
      </c>
      <c r="K45" s="108">
        <v>1772</v>
      </c>
      <c r="L45" s="108">
        <v>1533</v>
      </c>
      <c r="M45" s="109">
        <v>1546</v>
      </c>
    </row>
    <row r="46" spans="2:13" ht="27.75" customHeight="1" x14ac:dyDescent="0.15">
      <c r="B46" s="1243"/>
      <c r="C46" s="1244"/>
      <c r="D46" s="110"/>
      <c r="E46" s="1247" t="s">
        <v>36</v>
      </c>
      <c r="F46" s="1247"/>
      <c r="G46" s="1247"/>
      <c r="H46" s="1248"/>
      <c r="I46" s="107" t="s">
        <v>517</v>
      </c>
      <c r="J46" s="108" t="s">
        <v>517</v>
      </c>
      <c r="K46" s="108" t="s">
        <v>517</v>
      </c>
      <c r="L46" s="108" t="s">
        <v>517</v>
      </c>
      <c r="M46" s="109" t="s">
        <v>517</v>
      </c>
    </row>
    <row r="47" spans="2:13" ht="27.75" customHeight="1" x14ac:dyDescent="0.15">
      <c r="B47" s="1243"/>
      <c r="C47" s="1244"/>
      <c r="D47" s="111"/>
      <c r="E47" s="1257" t="s">
        <v>37</v>
      </c>
      <c r="F47" s="1258"/>
      <c r="G47" s="1258"/>
      <c r="H47" s="1259"/>
      <c r="I47" s="107" t="s">
        <v>517</v>
      </c>
      <c r="J47" s="108" t="s">
        <v>517</v>
      </c>
      <c r="K47" s="108" t="s">
        <v>517</v>
      </c>
      <c r="L47" s="108" t="s">
        <v>517</v>
      </c>
      <c r="M47" s="109" t="s">
        <v>517</v>
      </c>
    </row>
    <row r="48" spans="2:13" ht="27.75" customHeight="1" x14ac:dyDescent="0.15">
      <c r="B48" s="1243"/>
      <c r="C48" s="1244"/>
      <c r="D48" s="106"/>
      <c r="E48" s="1247" t="s">
        <v>38</v>
      </c>
      <c r="F48" s="1247"/>
      <c r="G48" s="1247"/>
      <c r="H48" s="1248"/>
      <c r="I48" s="107" t="s">
        <v>517</v>
      </c>
      <c r="J48" s="108" t="s">
        <v>517</v>
      </c>
      <c r="K48" s="108" t="s">
        <v>517</v>
      </c>
      <c r="L48" s="108" t="s">
        <v>517</v>
      </c>
      <c r="M48" s="109" t="s">
        <v>517</v>
      </c>
    </row>
    <row r="49" spans="2:13" ht="27.75" customHeight="1" x14ac:dyDescent="0.15">
      <c r="B49" s="1245"/>
      <c r="C49" s="1246"/>
      <c r="D49" s="106"/>
      <c r="E49" s="1247" t="s">
        <v>39</v>
      </c>
      <c r="F49" s="1247"/>
      <c r="G49" s="1247"/>
      <c r="H49" s="1248"/>
      <c r="I49" s="107" t="s">
        <v>517</v>
      </c>
      <c r="J49" s="108" t="s">
        <v>517</v>
      </c>
      <c r="K49" s="108" t="s">
        <v>517</v>
      </c>
      <c r="L49" s="108" t="s">
        <v>517</v>
      </c>
      <c r="M49" s="109" t="s">
        <v>517</v>
      </c>
    </row>
    <row r="50" spans="2:13" ht="27.75" customHeight="1" x14ac:dyDescent="0.15">
      <c r="B50" s="1241" t="s">
        <v>40</v>
      </c>
      <c r="C50" s="1242"/>
      <c r="D50" s="112"/>
      <c r="E50" s="1247" t="s">
        <v>41</v>
      </c>
      <c r="F50" s="1247"/>
      <c r="G50" s="1247"/>
      <c r="H50" s="1248"/>
      <c r="I50" s="107">
        <v>3714</v>
      </c>
      <c r="J50" s="108">
        <v>3676</v>
      </c>
      <c r="K50" s="108">
        <v>3690</v>
      </c>
      <c r="L50" s="108">
        <v>3855</v>
      </c>
      <c r="M50" s="109">
        <v>3785</v>
      </c>
    </row>
    <row r="51" spans="2:13" ht="27.75" customHeight="1" x14ac:dyDescent="0.15">
      <c r="B51" s="1243"/>
      <c r="C51" s="1244"/>
      <c r="D51" s="106"/>
      <c r="E51" s="1247" t="s">
        <v>42</v>
      </c>
      <c r="F51" s="1247"/>
      <c r="G51" s="1247"/>
      <c r="H51" s="1248"/>
      <c r="I51" s="107">
        <v>449</v>
      </c>
      <c r="J51" s="108">
        <v>392</v>
      </c>
      <c r="K51" s="108">
        <v>298</v>
      </c>
      <c r="L51" s="108">
        <v>264</v>
      </c>
      <c r="M51" s="109">
        <v>235</v>
      </c>
    </row>
    <row r="52" spans="2:13" ht="27.75" customHeight="1" x14ac:dyDescent="0.15">
      <c r="B52" s="1245"/>
      <c r="C52" s="1246"/>
      <c r="D52" s="106"/>
      <c r="E52" s="1247" t="s">
        <v>43</v>
      </c>
      <c r="F52" s="1247"/>
      <c r="G52" s="1247"/>
      <c r="H52" s="1248"/>
      <c r="I52" s="107">
        <v>15559</v>
      </c>
      <c r="J52" s="108">
        <v>15323</v>
      </c>
      <c r="K52" s="108">
        <v>14672</v>
      </c>
      <c r="L52" s="108">
        <v>14327</v>
      </c>
      <c r="M52" s="109">
        <v>13946</v>
      </c>
    </row>
    <row r="53" spans="2:13" ht="27.75" customHeight="1" thickBot="1" x14ac:dyDescent="0.2">
      <c r="B53" s="1249" t="s">
        <v>44</v>
      </c>
      <c r="C53" s="1250"/>
      <c r="D53" s="113"/>
      <c r="E53" s="1251" t="s">
        <v>45</v>
      </c>
      <c r="F53" s="1251"/>
      <c r="G53" s="1251"/>
      <c r="H53" s="1252"/>
      <c r="I53" s="114">
        <v>9989</v>
      </c>
      <c r="J53" s="115">
        <v>9224</v>
      </c>
      <c r="K53" s="115">
        <v>8762</v>
      </c>
      <c r="L53" s="115">
        <v>7522</v>
      </c>
      <c r="M53" s="116">
        <v>7206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MIPMOUjhd9ErV8bHJMBaHOKbcg4ah+ouqBNuVW6hR3SzdVZAmWozDRcbQDp7Wm/wdJlt1UWviMP5dLbnhM6rw==" saltValue="yjxSNbNpaOU70Kp//7yg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2" t="s">
        <v>48</v>
      </c>
      <c r="D55" s="1262"/>
      <c r="E55" s="1263"/>
      <c r="F55" s="128">
        <v>1015</v>
      </c>
      <c r="G55" s="128">
        <v>1015</v>
      </c>
      <c r="H55" s="129">
        <v>1015</v>
      </c>
    </row>
    <row r="56" spans="2:8" ht="52.5" customHeight="1" x14ac:dyDescent="0.15">
      <c r="B56" s="130"/>
      <c r="C56" s="1264" t="s">
        <v>49</v>
      </c>
      <c r="D56" s="1264"/>
      <c r="E56" s="1265"/>
      <c r="F56" s="131">
        <v>443</v>
      </c>
      <c r="G56" s="131">
        <v>473</v>
      </c>
      <c r="H56" s="132">
        <v>393</v>
      </c>
    </row>
    <row r="57" spans="2:8" ht="53.25" customHeight="1" x14ac:dyDescent="0.15">
      <c r="B57" s="130"/>
      <c r="C57" s="1266" t="s">
        <v>50</v>
      </c>
      <c r="D57" s="1266"/>
      <c r="E57" s="1267"/>
      <c r="F57" s="133">
        <v>2029</v>
      </c>
      <c r="G57" s="133">
        <v>2158</v>
      </c>
      <c r="H57" s="134">
        <v>2162</v>
      </c>
    </row>
    <row r="58" spans="2:8" ht="45.75" customHeight="1" x14ac:dyDescent="0.15">
      <c r="B58" s="135"/>
      <c r="C58" s="1268" t="s">
        <v>598</v>
      </c>
      <c r="D58" s="1269"/>
      <c r="E58" s="1270"/>
      <c r="F58" s="384">
        <v>401</v>
      </c>
      <c r="G58" s="384">
        <v>451</v>
      </c>
      <c r="H58" s="136">
        <v>504</v>
      </c>
    </row>
    <row r="59" spans="2:8" ht="45.75" customHeight="1" x14ac:dyDescent="0.15">
      <c r="B59" s="135"/>
      <c r="C59" s="1268" t="s">
        <v>599</v>
      </c>
      <c r="D59" s="1269"/>
      <c r="E59" s="1270"/>
      <c r="F59" s="385">
        <v>288</v>
      </c>
      <c r="G59" s="385">
        <v>288</v>
      </c>
      <c r="H59" s="136">
        <v>288</v>
      </c>
    </row>
    <row r="60" spans="2:8" ht="45.75" customHeight="1" x14ac:dyDescent="0.15">
      <c r="B60" s="135"/>
      <c r="C60" s="1268" t="s">
        <v>600</v>
      </c>
      <c r="D60" s="1269"/>
      <c r="E60" s="1270"/>
      <c r="F60" s="386">
        <v>301</v>
      </c>
      <c r="G60" s="386">
        <v>289</v>
      </c>
      <c r="H60" s="136">
        <v>274</v>
      </c>
    </row>
    <row r="61" spans="2:8" ht="45.75" customHeight="1" x14ac:dyDescent="0.15">
      <c r="B61" s="135"/>
      <c r="C61" s="1268" t="s">
        <v>601</v>
      </c>
      <c r="D61" s="1269"/>
      <c r="E61" s="1270"/>
      <c r="F61" s="387">
        <v>418</v>
      </c>
      <c r="G61" s="387">
        <v>285</v>
      </c>
      <c r="H61" s="136">
        <v>233</v>
      </c>
    </row>
    <row r="62" spans="2:8" ht="45.75" customHeight="1" thickBot="1" x14ac:dyDescent="0.2">
      <c r="B62" s="137"/>
      <c r="C62" s="1271" t="s">
        <v>602</v>
      </c>
      <c r="D62" s="1272"/>
      <c r="E62" s="1273"/>
      <c r="F62" s="388" t="s">
        <v>517</v>
      </c>
      <c r="G62" s="388">
        <v>177</v>
      </c>
      <c r="H62" s="138">
        <v>124</v>
      </c>
    </row>
    <row r="63" spans="2:8" ht="52.5" customHeight="1" thickBot="1" x14ac:dyDescent="0.2">
      <c r="B63" s="139"/>
      <c r="C63" s="1260" t="s">
        <v>51</v>
      </c>
      <c r="D63" s="1260"/>
      <c r="E63" s="1261"/>
      <c r="F63" s="140">
        <v>3487</v>
      </c>
      <c r="G63" s="140">
        <v>3646</v>
      </c>
      <c r="H63" s="141">
        <v>3571</v>
      </c>
    </row>
    <row r="64" spans="2:8" ht="15" customHeight="1" x14ac:dyDescent="0.15"/>
  </sheetData>
  <sheetProtection algorithmName="SHA-512" hashValue="mZ42i/leLfnH+T4C/gNIQQ5FLMHIvM8eDgboHFkXceQwyq39ZMIyfpTHxQIrILmJs+AhM5QO4aLOxJz47jX6pw==" saltValue="tqKpXHG5vEMPTQR3+GoUIA=="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AW20" sqref="AW20"/>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89"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0"/>
      <c r="DG10" s="290"/>
      <c r="DH10" s="290"/>
      <c r="DI10" s="290"/>
      <c r="DJ10" s="290"/>
      <c r="DK10" s="290"/>
      <c r="DL10" s="290"/>
      <c r="DM10" s="290"/>
      <c r="DN10" s="290"/>
      <c r="DO10" s="290"/>
      <c r="DP10" s="290"/>
      <c r="DQ10" s="290"/>
      <c r="DR10" s="290"/>
      <c r="DS10" s="290"/>
      <c r="DT10" s="290"/>
      <c r="DU10" s="290"/>
      <c r="DV10" s="290"/>
      <c r="DW10" s="290"/>
      <c r="EM10" s="289" t="s">
        <v>603</v>
      </c>
    </row>
    <row r="11" spans="1:143" s="289"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0"/>
      <c r="DG12" s="290"/>
      <c r="DH12" s="290"/>
      <c r="DI12" s="290"/>
      <c r="DJ12" s="290"/>
      <c r="DK12" s="290"/>
      <c r="DL12" s="290"/>
      <c r="DM12" s="290"/>
      <c r="DN12" s="290"/>
      <c r="DO12" s="290"/>
      <c r="DP12" s="290"/>
      <c r="DQ12" s="290"/>
      <c r="DR12" s="290"/>
      <c r="DS12" s="290"/>
      <c r="DT12" s="290"/>
      <c r="DU12" s="290"/>
      <c r="DV12" s="290"/>
      <c r="DW12" s="290"/>
      <c r="EM12" s="289" t="s">
        <v>603</v>
      </c>
    </row>
    <row r="13" spans="1:143" s="289"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604</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605</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607</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559</v>
      </c>
      <c r="BQ50" s="1308"/>
      <c r="BR50" s="1308"/>
      <c r="BS50" s="1308"/>
      <c r="BT50" s="1308"/>
      <c r="BU50" s="1308"/>
      <c r="BV50" s="1308"/>
      <c r="BW50" s="1308"/>
      <c r="BX50" s="1308" t="s">
        <v>560</v>
      </c>
      <c r="BY50" s="1308"/>
      <c r="BZ50" s="1308"/>
      <c r="CA50" s="1308"/>
      <c r="CB50" s="1308"/>
      <c r="CC50" s="1308"/>
      <c r="CD50" s="1308"/>
      <c r="CE50" s="1308"/>
      <c r="CF50" s="1308" t="s">
        <v>561</v>
      </c>
      <c r="CG50" s="1308"/>
      <c r="CH50" s="1308"/>
      <c r="CI50" s="1308"/>
      <c r="CJ50" s="1308"/>
      <c r="CK50" s="1308"/>
      <c r="CL50" s="1308"/>
      <c r="CM50" s="1308"/>
      <c r="CN50" s="1308" t="s">
        <v>562</v>
      </c>
      <c r="CO50" s="1308"/>
      <c r="CP50" s="1308"/>
      <c r="CQ50" s="1308"/>
      <c r="CR50" s="1308"/>
      <c r="CS50" s="1308"/>
      <c r="CT50" s="1308"/>
      <c r="CU50" s="1308"/>
      <c r="CV50" s="1308" t="s">
        <v>563</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13">
        <v>165.4</v>
      </c>
      <c r="BQ51" s="1313"/>
      <c r="BR51" s="1313"/>
      <c r="BS51" s="1313"/>
      <c r="BT51" s="1313"/>
      <c r="BU51" s="1313"/>
      <c r="BV51" s="1313"/>
      <c r="BW51" s="1313"/>
      <c r="BX51" s="1313">
        <v>154.4</v>
      </c>
      <c r="BY51" s="1313"/>
      <c r="BZ51" s="1313"/>
      <c r="CA51" s="1313"/>
      <c r="CB51" s="1313"/>
      <c r="CC51" s="1313"/>
      <c r="CD51" s="1313"/>
      <c r="CE51" s="1313"/>
      <c r="CF51" s="1313">
        <v>145.19999999999999</v>
      </c>
      <c r="CG51" s="1313"/>
      <c r="CH51" s="1313"/>
      <c r="CI51" s="1313"/>
      <c r="CJ51" s="1313"/>
      <c r="CK51" s="1313"/>
      <c r="CL51" s="1313"/>
      <c r="CM51" s="1313"/>
      <c r="CN51" s="1314"/>
      <c r="CO51" s="1313"/>
      <c r="CP51" s="1313"/>
      <c r="CQ51" s="1313"/>
      <c r="CR51" s="1313"/>
      <c r="CS51" s="1313"/>
      <c r="CT51" s="1313"/>
      <c r="CU51" s="1313"/>
      <c r="CV51" s="1313">
        <v>120.5</v>
      </c>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13">
        <v>62</v>
      </c>
      <c r="BQ53" s="1313"/>
      <c r="BR53" s="1313"/>
      <c r="BS53" s="1313"/>
      <c r="BT53" s="1313"/>
      <c r="BU53" s="1313"/>
      <c r="BV53" s="1313"/>
      <c r="BW53" s="1313"/>
      <c r="BX53" s="1313">
        <v>63.7</v>
      </c>
      <c r="BY53" s="1313"/>
      <c r="BZ53" s="1313"/>
      <c r="CA53" s="1313"/>
      <c r="CB53" s="1313"/>
      <c r="CC53" s="1313"/>
      <c r="CD53" s="1313"/>
      <c r="CE53" s="1313"/>
      <c r="CF53" s="1313">
        <v>81</v>
      </c>
      <c r="CG53" s="1313"/>
      <c r="CH53" s="1313"/>
      <c r="CI53" s="1313"/>
      <c r="CJ53" s="1313"/>
      <c r="CK53" s="1313"/>
      <c r="CL53" s="1313"/>
      <c r="CM53" s="1313"/>
      <c r="CN53" s="1314"/>
      <c r="CO53" s="1313"/>
      <c r="CP53" s="1313"/>
      <c r="CQ53" s="1313"/>
      <c r="CR53" s="1313"/>
      <c r="CS53" s="1313"/>
      <c r="CT53" s="1313"/>
      <c r="CU53" s="1313"/>
      <c r="CV53" s="1313">
        <v>69.099999999999994</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611</v>
      </c>
      <c r="AO55" s="1308"/>
      <c r="AP55" s="1308"/>
      <c r="AQ55" s="1308"/>
      <c r="AR55" s="1308"/>
      <c r="AS55" s="1308"/>
      <c r="AT55" s="1308"/>
      <c r="AU55" s="1308"/>
      <c r="AV55" s="1308"/>
      <c r="AW55" s="1308"/>
      <c r="AX55" s="1308"/>
      <c r="AY55" s="1308"/>
      <c r="AZ55" s="1308"/>
      <c r="BA55" s="1308"/>
      <c r="BB55" s="1312" t="s">
        <v>609</v>
      </c>
      <c r="BC55" s="1312"/>
      <c r="BD55" s="1312"/>
      <c r="BE55" s="1312"/>
      <c r="BF55" s="1312"/>
      <c r="BG55" s="1312"/>
      <c r="BH55" s="1312"/>
      <c r="BI55" s="1312"/>
      <c r="BJ55" s="1312"/>
      <c r="BK55" s="1312"/>
      <c r="BL55" s="1312"/>
      <c r="BM55" s="1312"/>
      <c r="BN55" s="1312"/>
      <c r="BO55" s="1312"/>
      <c r="BP55" s="1313">
        <v>13</v>
      </c>
      <c r="BQ55" s="1313"/>
      <c r="BR55" s="1313"/>
      <c r="BS55" s="1313"/>
      <c r="BT55" s="1313"/>
      <c r="BU55" s="1313"/>
      <c r="BV55" s="1313"/>
      <c r="BW55" s="1313"/>
      <c r="BX55" s="1313">
        <v>21</v>
      </c>
      <c r="BY55" s="1313"/>
      <c r="BZ55" s="1313"/>
      <c r="CA55" s="1313"/>
      <c r="CB55" s="1313"/>
      <c r="CC55" s="1313"/>
      <c r="CD55" s="1313"/>
      <c r="CE55" s="1313"/>
      <c r="CF55" s="1313">
        <v>20.2</v>
      </c>
      <c r="CG55" s="1313"/>
      <c r="CH55" s="1313"/>
      <c r="CI55" s="1313"/>
      <c r="CJ55" s="1313"/>
      <c r="CK55" s="1313"/>
      <c r="CL55" s="1313"/>
      <c r="CM55" s="1313"/>
      <c r="CN55" s="1314"/>
      <c r="CO55" s="1313"/>
      <c r="CP55" s="1313"/>
      <c r="CQ55" s="1313"/>
      <c r="CR55" s="1313"/>
      <c r="CS55" s="1313"/>
      <c r="CT55" s="1313"/>
      <c r="CU55" s="1313"/>
      <c r="CV55" s="1313">
        <v>20.3</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610</v>
      </c>
      <c r="BC57" s="1312"/>
      <c r="BD57" s="1312"/>
      <c r="BE57" s="1312"/>
      <c r="BF57" s="1312"/>
      <c r="BG57" s="1312"/>
      <c r="BH57" s="1312"/>
      <c r="BI57" s="1312"/>
      <c r="BJ57" s="1312"/>
      <c r="BK57" s="1312"/>
      <c r="BL57" s="1312"/>
      <c r="BM57" s="1312"/>
      <c r="BN57" s="1312"/>
      <c r="BO57" s="1312"/>
      <c r="BP57" s="1313">
        <v>53.4</v>
      </c>
      <c r="BQ57" s="1313"/>
      <c r="BR57" s="1313"/>
      <c r="BS57" s="1313"/>
      <c r="BT57" s="1313"/>
      <c r="BU57" s="1313"/>
      <c r="BV57" s="1313"/>
      <c r="BW57" s="1313"/>
      <c r="BX57" s="1313">
        <v>56.1</v>
      </c>
      <c r="BY57" s="1313"/>
      <c r="BZ57" s="1313"/>
      <c r="CA57" s="1313"/>
      <c r="CB57" s="1313"/>
      <c r="CC57" s="1313"/>
      <c r="CD57" s="1313"/>
      <c r="CE57" s="1313"/>
      <c r="CF57" s="1313">
        <v>58.1</v>
      </c>
      <c r="CG57" s="1313"/>
      <c r="CH57" s="1313"/>
      <c r="CI57" s="1313"/>
      <c r="CJ57" s="1313"/>
      <c r="CK57" s="1313"/>
      <c r="CL57" s="1313"/>
      <c r="CM57" s="1313"/>
      <c r="CN57" s="1314"/>
      <c r="CO57" s="1313"/>
      <c r="CP57" s="1313"/>
      <c r="CQ57" s="1313"/>
      <c r="CR57" s="1313"/>
      <c r="CS57" s="1313"/>
      <c r="CT57" s="1313"/>
      <c r="CU57" s="1313"/>
      <c r="CV57" s="1313">
        <v>60.7</v>
      </c>
      <c r="CW57" s="1313"/>
      <c r="CX57" s="1313"/>
      <c r="CY57" s="1313"/>
      <c r="CZ57" s="1313"/>
      <c r="DA57" s="1313"/>
      <c r="DB57" s="1313"/>
      <c r="DC57" s="1313"/>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612</v>
      </c>
    </row>
    <row r="64" spans="1:109" x14ac:dyDescent="0.15">
      <c r="B64" s="1283"/>
      <c r="G64" s="1290"/>
      <c r="I64" s="1324"/>
      <c r="J64" s="1324"/>
      <c r="K64" s="1324"/>
      <c r="L64" s="1324"/>
      <c r="M64" s="1324"/>
      <c r="N64" s="1325"/>
      <c r="AM64" s="1290"/>
      <c r="AN64" s="1290" t="s">
        <v>605</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613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607</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559</v>
      </c>
      <c r="BQ72" s="1308"/>
      <c r="BR72" s="1308"/>
      <c r="BS72" s="1308"/>
      <c r="BT72" s="1308"/>
      <c r="BU72" s="1308"/>
      <c r="BV72" s="1308"/>
      <c r="BW72" s="1308"/>
      <c r="BX72" s="1308" t="s">
        <v>560</v>
      </c>
      <c r="BY72" s="1308"/>
      <c r="BZ72" s="1308"/>
      <c r="CA72" s="1308"/>
      <c r="CB72" s="1308"/>
      <c r="CC72" s="1308"/>
      <c r="CD72" s="1308"/>
      <c r="CE72" s="1308"/>
      <c r="CF72" s="1308" t="s">
        <v>561</v>
      </c>
      <c r="CG72" s="1308"/>
      <c r="CH72" s="1308"/>
      <c r="CI72" s="1308"/>
      <c r="CJ72" s="1308"/>
      <c r="CK72" s="1308"/>
      <c r="CL72" s="1308"/>
      <c r="CM72" s="1308"/>
      <c r="CN72" s="1308" t="s">
        <v>562</v>
      </c>
      <c r="CO72" s="1308"/>
      <c r="CP72" s="1308"/>
      <c r="CQ72" s="1308"/>
      <c r="CR72" s="1308"/>
      <c r="CS72" s="1308"/>
      <c r="CT72" s="1308"/>
      <c r="CU72" s="1308"/>
      <c r="CV72" s="1308" t="s">
        <v>563</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13">
        <v>165.4</v>
      </c>
      <c r="BQ73" s="1313"/>
      <c r="BR73" s="1313"/>
      <c r="BS73" s="1313"/>
      <c r="BT73" s="1313"/>
      <c r="BU73" s="1313"/>
      <c r="BV73" s="1313"/>
      <c r="BW73" s="1313"/>
      <c r="BX73" s="1313">
        <v>154.4</v>
      </c>
      <c r="BY73" s="1313"/>
      <c r="BZ73" s="1313"/>
      <c r="CA73" s="1313"/>
      <c r="CB73" s="1313"/>
      <c r="CC73" s="1313"/>
      <c r="CD73" s="1313"/>
      <c r="CE73" s="1313"/>
      <c r="CF73" s="1313">
        <v>145.19999999999999</v>
      </c>
      <c r="CG73" s="1313"/>
      <c r="CH73" s="1313"/>
      <c r="CI73" s="1313"/>
      <c r="CJ73" s="1313"/>
      <c r="CK73" s="1313"/>
      <c r="CL73" s="1313"/>
      <c r="CM73" s="1313"/>
      <c r="CN73" s="1313">
        <v>124.3</v>
      </c>
      <c r="CO73" s="1313"/>
      <c r="CP73" s="1313"/>
      <c r="CQ73" s="1313"/>
      <c r="CR73" s="1313"/>
      <c r="CS73" s="1313"/>
      <c r="CT73" s="1313"/>
      <c r="CU73" s="1313"/>
      <c r="CV73" s="1313">
        <v>120.5</v>
      </c>
      <c r="CW73" s="1313"/>
      <c r="CX73" s="1313"/>
      <c r="CY73" s="1313"/>
      <c r="CZ73" s="1313"/>
      <c r="DA73" s="1313"/>
      <c r="DB73" s="1313"/>
      <c r="DC73" s="1313"/>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3">
        <v>14.8</v>
      </c>
      <c r="BQ75" s="1313"/>
      <c r="BR75" s="1313"/>
      <c r="BS75" s="1313"/>
      <c r="BT75" s="1313"/>
      <c r="BU75" s="1313"/>
      <c r="BV75" s="1313"/>
      <c r="BW75" s="1313"/>
      <c r="BX75" s="1313">
        <v>14.9</v>
      </c>
      <c r="BY75" s="1313"/>
      <c r="BZ75" s="1313"/>
      <c r="CA75" s="1313"/>
      <c r="CB75" s="1313"/>
      <c r="CC75" s="1313"/>
      <c r="CD75" s="1313"/>
      <c r="CE75" s="1313"/>
      <c r="CF75" s="1313">
        <v>14.4</v>
      </c>
      <c r="CG75" s="1313"/>
      <c r="CH75" s="1313"/>
      <c r="CI75" s="1313"/>
      <c r="CJ75" s="1313"/>
      <c r="CK75" s="1313"/>
      <c r="CL75" s="1313"/>
      <c r="CM75" s="1313"/>
      <c r="CN75" s="1313">
        <v>13.7</v>
      </c>
      <c r="CO75" s="1313"/>
      <c r="CP75" s="1313"/>
      <c r="CQ75" s="1313"/>
      <c r="CR75" s="1313"/>
      <c r="CS75" s="1313"/>
      <c r="CT75" s="1313"/>
      <c r="CU75" s="1313"/>
      <c r="CV75" s="1313">
        <v>12.4</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1"/>
      <c r="L77" s="1331"/>
      <c r="M77" s="1331"/>
      <c r="N77" s="1331"/>
      <c r="AN77" s="1308" t="s">
        <v>611</v>
      </c>
      <c r="AO77" s="1308"/>
      <c r="AP77" s="1308"/>
      <c r="AQ77" s="1308"/>
      <c r="AR77" s="1308"/>
      <c r="AS77" s="1308"/>
      <c r="AT77" s="1308"/>
      <c r="AU77" s="1308"/>
      <c r="AV77" s="1308"/>
      <c r="AW77" s="1308"/>
      <c r="AX77" s="1308"/>
      <c r="AY77" s="1308"/>
      <c r="AZ77" s="1308"/>
      <c r="BA77" s="1308"/>
      <c r="BB77" s="1312" t="s">
        <v>609</v>
      </c>
      <c r="BC77" s="1312"/>
      <c r="BD77" s="1312"/>
      <c r="BE77" s="1312"/>
      <c r="BF77" s="1312"/>
      <c r="BG77" s="1312"/>
      <c r="BH77" s="1312"/>
      <c r="BI77" s="1312"/>
      <c r="BJ77" s="1312"/>
      <c r="BK77" s="1312"/>
      <c r="BL77" s="1312"/>
      <c r="BM77" s="1312"/>
      <c r="BN77" s="1312"/>
      <c r="BO77" s="1312"/>
      <c r="BP77" s="1313">
        <v>13</v>
      </c>
      <c r="BQ77" s="1313"/>
      <c r="BR77" s="1313"/>
      <c r="BS77" s="1313"/>
      <c r="BT77" s="1313"/>
      <c r="BU77" s="1313"/>
      <c r="BV77" s="1313"/>
      <c r="BW77" s="1313"/>
      <c r="BX77" s="1313">
        <v>21</v>
      </c>
      <c r="BY77" s="1313"/>
      <c r="BZ77" s="1313"/>
      <c r="CA77" s="1313"/>
      <c r="CB77" s="1313"/>
      <c r="CC77" s="1313"/>
      <c r="CD77" s="1313"/>
      <c r="CE77" s="1313"/>
      <c r="CF77" s="1313">
        <v>20.2</v>
      </c>
      <c r="CG77" s="1313"/>
      <c r="CH77" s="1313"/>
      <c r="CI77" s="1313"/>
      <c r="CJ77" s="1313"/>
      <c r="CK77" s="1313"/>
      <c r="CL77" s="1313"/>
      <c r="CM77" s="1313"/>
      <c r="CN77" s="1313">
        <v>18.3</v>
      </c>
      <c r="CO77" s="1313"/>
      <c r="CP77" s="1313"/>
      <c r="CQ77" s="1313"/>
      <c r="CR77" s="1313"/>
      <c r="CS77" s="1313"/>
      <c r="CT77" s="1313"/>
      <c r="CU77" s="1313"/>
      <c r="CV77" s="1313">
        <v>20.3</v>
      </c>
      <c r="CW77" s="1313"/>
      <c r="CX77" s="1313"/>
      <c r="CY77" s="1313"/>
      <c r="CZ77" s="1313"/>
      <c r="DA77" s="1313"/>
      <c r="DB77" s="1313"/>
      <c r="DC77" s="1313"/>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614</v>
      </c>
      <c r="BC79" s="1312"/>
      <c r="BD79" s="1312"/>
      <c r="BE79" s="1312"/>
      <c r="BF79" s="1312"/>
      <c r="BG79" s="1312"/>
      <c r="BH79" s="1312"/>
      <c r="BI79" s="1312"/>
      <c r="BJ79" s="1312"/>
      <c r="BK79" s="1312"/>
      <c r="BL79" s="1312"/>
      <c r="BM79" s="1312"/>
      <c r="BN79" s="1312"/>
      <c r="BO79" s="1312"/>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6.8</v>
      </c>
      <c r="CO79" s="1313"/>
      <c r="CP79" s="1313"/>
      <c r="CQ79" s="1313"/>
      <c r="CR79" s="1313"/>
      <c r="CS79" s="1313"/>
      <c r="CT79" s="1313"/>
      <c r="CU79" s="1313"/>
      <c r="CV79" s="1313">
        <v>6.6</v>
      </c>
      <c r="CW79" s="1313"/>
      <c r="CX79" s="1313"/>
      <c r="CY79" s="1313"/>
      <c r="CZ79" s="1313"/>
      <c r="DA79" s="1313"/>
      <c r="DB79" s="1313"/>
      <c r="DC79" s="1313"/>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guUsnYuV/OzGKInx/1MSehFH/cfNAUw/bi4hfLoIccpHXjeNZlgopINiXhKTeEiLrvI3toX7GwA05Cd2YjgRQg==" saltValue="abcLEMdwAZzvfme46GO+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W20" sqref="AW2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505</v>
      </c>
    </row>
  </sheetData>
  <sheetProtection algorithmName="SHA-512" hashValue="uFULEG7Ulg+eAe8rKgHZs32YBhCAMS2Z3R9y28UIRoFfIt739h/Wr+DrOdyo2WVd/93BsBk8YPhaI5ig28nAcw==" saltValue="Oc2ef0bQ4phX7LrSM6h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80" zoomScaleNormal="80" zoomScaleSheetLayoutView="55" workbookViewId="0">
      <selection activeCell="AW20" sqref="AW2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505</v>
      </c>
    </row>
  </sheetData>
  <sheetProtection algorithmName="SHA-512" hashValue="esJZfi4fxyXvbGX211b0uM/UvLwDp0y9eZHph4z8gftR4KAqpjHRNq0ZbegIV2DzAFkSXuKsSxFMWCP19sgHQw==" saltValue="ycNRo2Cbmr4OuuwhLh9n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556</v>
      </c>
      <c r="G2" s="155"/>
      <c r="H2" s="156"/>
    </row>
    <row r="3" spans="1:8" x14ac:dyDescent="0.15">
      <c r="A3" s="152" t="s">
        <v>549</v>
      </c>
      <c r="B3" s="157"/>
      <c r="C3" s="158"/>
      <c r="D3" s="159">
        <v>44732</v>
      </c>
      <c r="E3" s="160"/>
      <c r="F3" s="161">
        <v>49919</v>
      </c>
      <c r="G3" s="162"/>
      <c r="H3" s="163"/>
    </row>
    <row r="4" spans="1:8" x14ac:dyDescent="0.15">
      <c r="A4" s="164"/>
      <c r="B4" s="165"/>
      <c r="C4" s="166"/>
      <c r="D4" s="167">
        <v>21767</v>
      </c>
      <c r="E4" s="168"/>
      <c r="F4" s="169">
        <v>26398</v>
      </c>
      <c r="G4" s="170"/>
      <c r="H4" s="171"/>
    </row>
    <row r="5" spans="1:8" x14ac:dyDescent="0.15">
      <c r="A5" s="152" t="s">
        <v>551</v>
      </c>
      <c r="B5" s="157"/>
      <c r="C5" s="158"/>
      <c r="D5" s="159">
        <v>36560</v>
      </c>
      <c r="E5" s="160"/>
      <c r="F5" s="161">
        <v>47738</v>
      </c>
      <c r="G5" s="162"/>
      <c r="H5" s="163"/>
    </row>
    <row r="6" spans="1:8" x14ac:dyDescent="0.15">
      <c r="A6" s="164"/>
      <c r="B6" s="165"/>
      <c r="C6" s="166"/>
      <c r="D6" s="167">
        <v>16316</v>
      </c>
      <c r="E6" s="168"/>
      <c r="F6" s="169">
        <v>24937</v>
      </c>
      <c r="G6" s="170"/>
      <c r="H6" s="171"/>
    </row>
    <row r="7" spans="1:8" x14ac:dyDescent="0.15">
      <c r="A7" s="152" t="s">
        <v>552</v>
      </c>
      <c r="B7" s="157"/>
      <c r="C7" s="158"/>
      <c r="D7" s="159">
        <v>46611</v>
      </c>
      <c r="E7" s="160"/>
      <c r="F7" s="161">
        <v>52191</v>
      </c>
      <c r="G7" s="162"/>
      <c r="H7" s="163"/>
    </row>
    <row r="8" spans="1:8" x14ac:dyDescent="0.15">
      <c r="A8" s="164"/>
      <c r="B8" s="165"/>
      <c r="C8" s="166"/>
      <c r="D8" s="167">
        <v>14795</v>
      </c>
      <c r="E8" s="168"/>
      <c r="F8" s="169">
        <v>24843</v>
      </c>
      <c r="G8" s="170"/>
      <c r="H8" s="171"/>
    </row>
    <row r="9" spans="1:8" x14ac:dyDescent="0.15">
      <c r="A9" s="152" t="s">
        <v>553</v>
      </c>
      <c r="B9" s="157"/>
      <c r="C9" s="158"/>
      <c r="D9" s="159">
        <v>45412</v>
      </c>
      <c r="E9" s="160"/>
      <c r="F9" s="161">
        <v>47387</v>
      </c>
      <c r="G9" s="162"/>
      <c r="H9" s="163"/>
    </row>
    <row r="10" spans="1:8" x14ac:dyDescent="0.15">
      <c r="A10" s="164"/>
      <c r="B10" s="165"/>
      <c r="C10" s="166"/>
      <c r="D10" s="167">
        <v>12891</v>
      </c>
      <c r="E10" s="168"/>
      <c r="F10" s="169">
        <v>24928</v>
      </c>
      <c r="G10" s="170"/>
      <c r="H10" s="171"/>
    </row>
    <row r="11" spans="1:8" x14ac:dyDescent="0.15">
      <c r="A11" s="152" t="s">
        <v>554</v>
      </c>
      <c r="B11" s="157"/>
      <c r="C11" s="158"/>
      <c r="D11" s="159">
        <v>75518</v>
      </c>
      <c r="E11" s="160"/>
      <c r="F11" s="161">
        <v>51264</v>
      </c>
      <c r="G11" s="162"/>
      <c r="H11" s="163"/>
    </row>
    <row r="12" spans="1:8" x14ac:dyDescent="0.15">
      <c r="A12" s="164"/>
      <c r="B12" s="165"/>
      <c r="C12" s="172"/>
      <c r="D12" s="167">
        <v>27188</v>
      </c>
      <c r="E12" s="168"/>
      <c r="F12" s="169">
        <v>26040</v>
      </c>
      <c r="G12" s="170"/>
      <c r="H12" s="171"/>
    </row>
    <row r="13" spans="1:8" x14ac:dyDescent="0.15">
      <c r="A13" s="152"/>
      <c r="B13" s="157"/>
      <c r="C13" s="173"/>
      <c r="D13" s="174">
        <v>49767</v>
      </c>
      <c r="E13" s="175"/>
      <c r="F13" s="176">
        <v>49700</v>
      </c>
      <c r="G13" s="177"/>
      <c r="H13" s="163"/>
    </row>
    <row r="14" spans="1:8" x14ac:dyDescent="0.15">
      <c r="A14" s="164"/>
      <c r="B14" s="165"/>
      <c r="C14" s="166"/>
      <c r="D14" s="167">
        <v>18591</v>
      </c>
      <c r="E14" s="168"/>
      <c r="F14" s="169">
        <v>25429</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2.42</v>
      </c>
      <c r="C19" s="178">
        <f>ROUND(VALUE(SUBSTITUTE(実質収支比率等に係る経年分析!G$48,"▲","-")),2)</f>
        <v>2.4</v>
      </c>
      <c r="D19" s="178">
        <f>ROUND(VALUE(SUBSTITUTE(実質収支比率等に係る経年分析!H$48,"▲","-")),2)</f>
        <v>5.36</v>
      </c>
      <c r="E19" s="178">
        <f>ROUND(VALUE(SUBSTITUTE(実質収支比率等に係る経年分析!I$48,"▲","-")),2)</f>
        <v>4.87</v>
      </c>
      <c r="F19" s="178">
        <f>ROUND(VALUE(SUBSTITUTE(実質収支比率等に係る経年分析!J$48,"▲","-")),2)</f>
        <v>3.85</v>
      </c>
    </row>
    <row r="20" spans="1:11" x14ac:dyDescent="0.15">
      <c r="A20" s="178" t="s">
        <v>55</v>
      </c>
      <c r="B20" s="178">
        <f>ROUND(VALUE(SUBSTITUTE(実質収支比率等に係る経年分析!F$47,"▲","-")),2)</f>
        <v>13.65</v>
      </c>
      <c r="C20" s="178">
        <f>ROUND(VALUE(SUBSTITUTE(実質収支比率等に係る経年分析!G$47,"▲","-")),2)</f>
        <v>13.8</v>
      </c>
      <c r="D20" s="178">
        <f>ROUND(VALUE(SUBSTITUTE(実質収支比率等に係る経年分析!H$47,"▲","-")),2)</f>
        <v>13.75</v>
      </c>
      <c r="E20" s="178">
        <f>ROUND(VALUE(SUBSTITUTE(実質収支比率等に係る経年分析!I$47,"▲","-")),2)</f>
        <v>13.72</v>
      </c>
      <c r="F20" s="178">
        <f>ROUND(VALUE(SUBSTITUTE(実質収支比率等に係る経年分析!J$47,"▲","-")),2)</f>
        <v>13.88</v>
      </c>
    </row>
    <row r="21" spans="1:11" x14ac:dyDescent="0.15">
      <c r="A21" s="178" t="s">
        <v>56</v>
      </c>
      <c r="B21" s="178">
        <f>IF(ISNUMBER(VALUE(SUBSTITUTE(実質収支比率等に係る経年分析!F$49,"▲","-"))),ROUND(VALUE(SUBSTITUTE(実質収支比率等に係る経年分析!F$49,"▲","-")),2),NA())</f>
        <v>0.37</v>
      </c>
      <c r="C21" s="178">
        <f>IF(ISNUMBER(VALUE(SUBSTITUTE(実質収支比率等に係る経年分析!G$49,"▲","-"))),ROUND(VALUE(SUBSTITUTE(実質収支比率等に係る経年分析!G$49,"▲","-")),2),NA())</f>
        <v>2.34</v>
      </c>
      <c r="D21" s="178">
        <f>IF(ISNUMBER(VALUE(SUBSTITUTE(実質収支比率等に係る経年分析!H$49,"▲","-"))),ROUND(VALUE(SUBSTITUTE(実質収支比率等に係る経年分析!H$49,"▲","-")),2),NA())</f>
        <v>8.1300000000000008</v>
      </c>
      <c r="E21" s="178">
        <f>IF(ISNUMBER(VALUE(SUBSTITUTE(実質収支比率等に係る経年分析!I$49,"▲","-"))),ROUND(VALUE(SUBSTITUTE(実質収支比率等に係る経年分析!I$49,"▲","-")),2),NA())</f>
        <v>4.43</v>
      </c>
      <c r="F21" s="178">
        <f>IF(ISNUMBER(VALUE(SUBSTITUTE(実質収支比率等に係る経年分析!J$49,"▲","-"))),ROUND(VALUE(SUBSTITUTE(実質収支比率等に係る経年分析!J$49,"▲","-")),2),NA())</f>
        <v>3.86</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後期高齢者医療事業特別会計</v>
      </c>
      <c r="B29" s="179">
        <f>IF(ROUND(VALUE(SUBSTITUTE(連結実質赤字比率に係る赤字・黒字の構成分析!F$41,"▲", "-")), 2) &lt; 0, ABS(ROUND(VALUE(SUBSTITUTE(連結実質赤字比率に係る赤字・黒字の構成分析!F$41,"▲", "-")), 2)), NA())</f>
        <v>0.09</v>
      </c>
      <c r="C29" s="179" t="e">
        <f>IF(ROUND(VALUE(SUBSTITUTE(連結実質赤字比率に係る赤字・黒字の構成分析!F$41,"▲", "-")), 2) &gt;= 0, ABS(ROUND(VALUE(SUBSTITUTE(連結実質赤字比率に係る赤字・黒字の構成分析!F$41,"▲", "-")), 2)), NA())</f>
        <v>#N/A</v>
      </c>
      <c r="D29" s="179">
        <f>IF(ROUND(VALUE(SUBSTITUTE(連結実質赤字比率に係る赤字・黒字の構成分析!G$41,"▲", "-")), 2) &lt; 0, ABS(ROUND(VALUE(SUBSTITUTE(連結実質赤字比率に係る赤字・黒字の構成分析!G$41,"▲", "-")), 2)), NA())</f>
        <v>0.08</v>
      </c>
      <c r="E29" s="179" t="e">
        <f>IF(ROUND(VALUE(SUBSTITUTE(連結実質赤字比率に係る赤字・黒字の構成分析!G$41,"▲", "-")), 2) &gt;= 0, ABS(ROUND(VALUE(SUBSTITUTE(連結実質赤字比率に係る赤字・黒字の構成分析!G$41,"▲", "-")), 2)), NA())</f>
        <v>#N/A</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0.03</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0.02</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墓地公園事業特別会計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15">
      <c r="A31" s="179" t="str">
        <f>IF(連結実質赤字比率に係る赤字・黒字の構成分析!C$39="",NA(),連結実質赤字比率に係る赤字・黒字の構成分析!C$39)</f>
        <v>浄化槽設置管理事業特別会計</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x14ac:dyDescent="0.15">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0.03</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0.06</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2.31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3.79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3.02</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1.1299999999999999</v>
      </c>
    </row>
    <row r="34" spans="1:16" x14ac:dyDescent="0.15">
      <c r="A34" s="179" t="str">
        <f>IF(連結実質赤字比率に係る赤字・黒字の構成分析!C$36="",NA(),連結実質赤字比率に係る赤字・黒字の構成分析!C$36)</f>
        <v>地域開発事業特別会計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8.3699999999999992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3.77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1.47</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8.74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8.5299999999999994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5.38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2.94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3.73</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3.44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3.38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5.34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4.8600000000000003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3.84</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1427</v>
      </c>
      <c r="E42" s="180"/>
      <c r="F42" s="180"/>
      <c r="G42" s="180">
        <f>'実質公債費比率（分子）の構造'!L$52</f>
        <v>1451</v>
      </c>
      <c r="H42" s="180"/>
      <c r="I42" s="180"/>
      <c r="J42" s="180">
        <f>'実質公債費比率（分子）の構造'!M$52</f>
        <v>1405</v>
      </c>
      <c r="K42" s="180"/>
      <c r="L42" s="180"/>
      <c r="M42" s="180">
        <f>'実質公債費比率（分子）の構造'!N$52</f>
        <v>1398</v>
      </c>
      <c r="N42" s="180"/>
      <c r="O42" s="180"/>
      <c r="P42" s="180">
        <f>'実質公債費比率（分子）の構造'!O$52</f>
        <v>1387</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47</v>
      </c>
      <c r="C44" s="180"/>
      <c r="D44" s="180"/>
      <c r="E44" s="180">
        <f>'実質公債費比率（分子）の構造'!L$50</f>
        <v>28</v>
      </c>
      <c r="F44" s="180"/>
      <c r="G44" s="180"/>
      <c r="H44" s="180">
        <f>'実質公債費比率（分子）の構造'!M$50</f>
        <v>26</v>
      </c>
      <c r="I44" s="180"/>
      <c r="J44" s="180"/>
      <c r="K44" s="180">
        <f>'実質公債費比率（分子）の構造'!N$50</f>
        <v>25</v>
      </c>
      <c r="L44" s="180"/>
      <c r="M44" s="180"/>
      <c r="N44" s="180">
        <f>'実質公債費比率（分子）の構造'!O$50</f>
        <v>22</v>
      </c>
      <c r="O44" s="180"/>
      <c r="P44" s="180"/>
    </row>
    <row r="45" spans="1:16" x14ac:dyDescent="0.15">
      <c r="A45" s="180" t="s">
        <v>66</v>
      </c>
      <c r="B45" s="180">
        <f>'実質公債費比率（分子）の構造'!K$49</f>
        <v>656</v>
      </c>
      <c r="C45" s="180"/>
      <c r="D45" s="180"/>
      <c r="E45" s="180">
        <f>'実質公債費比率（分子）の構造'!L$49</f>
        <v>642</v>
      </c>
      <c r="F45" s="180"/>
      <c r="G45" s="180"/>
      <c r="H45" s="180">
        <f>'実質公債費比率（分子）の構造'!M$49</f>
        <v>617</v>
      </c>
      <c r="I45" s="180"/>
      <c r="J45" s="180"/>
      <c r="K45" s="180">
        <f>'実質公債費比率（分子）の構造'!N$49</f>
        <v>633</v>
      </c>
      <c r="L45" s="180"/>
      <c r="M45" s="180"/>
      <c r="N45" s="180">
        <f>'実質公債費比率（分子）の構造'!O$49</f>
        <v>622</v>
      </c>
      <c r="O45" s="180"/>
      <c r="P45" s="180"/>
    </row>
    <row r="46" spans="1:16" x14ac:dyDescent="0.15">
      <c r="A46" s="180" t="s">
        <v>67</v>
      </c>
      <c r="B46" s="180">
        <f>'実質公債費比率（分子）の構造'!K$48</f>
        <v>124</v>
      </c>
      <c r="C46" s="180"/>
      <c r="D46" s="180"/>
      <c r="E46" s="180">
        <f>'実質公債費比率（分子）の構造'!L$48</f>
        <v>150</v>
      </c>
      <c r="F46" s="180"/>
      <c r="G46" s="180"/>
      <c r="H46" s="180">
        <f>'実質公債費比率（分子）の構造'!M$48</f>
        <v>150</v>
      </c>
      <c r="I46" s="180"/>
      <c r="J46" s="180"/>
      <c r="K46" s="180">
        <f>'実質公債費比率（分子）の構造'!N$48</f>
        <v>150</v>
      </c>
      <c r="L46" s="180"/>
      <c r="M46" s="180"/>
      <c r="N46" s="180">
        <f>'実質公債費比率（分子）の構造'!O$48</f>
        <v>153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1507</v>
      </c>
      <c r="C49" s="180"/>
      <c r="D49" s="180"/>
      <c r="E49" s="180">
        <f>'実質公債費比率（分子）の構造'!L$45</f>
        <v>1531</v>
      </c>
      <c r="F49" s="180"/>
      <c r="G49" s="180"/>
      <c r="H49" s="180">
        <f>'実質公債費比率（分子）の構造'!M$45</f>
        <v>1404</v>
      </c>
      <c r="I49" s="180"/>
      <c r="J49" s="180"/>
      <c r="K49" s="180">
        <f>'実質公債費比率（分子）の構造'!N$45</f>
        <v>1374</v>
      </c>
      <c r="L49" s="180"/>
      <c r="M49" s="180"/>
      <c r="N49" s="180">
        <f>'実質公債費比率（分子）の構造'!O$45</f>
        <v>1268</v>
      </c>
      <c r="O49" s="180"/>
      <c r="P49" s="180"/>
    </row>
    <row r="50" spans="1:16" x14ac:dyDescent="0.15">
      <c r="A50" s="180" t="s">
        <v>71</v>
      </c>
      <c r="B50" s="180" t="e">
        <f>NA()</f>
        <v>#N/A</v>
      </c>
      <c r="C50" s="180">
        <f>IF(ISNUMBER('実質公債費比率（分子）の構造'!K$53),'実質公債費比率（分子）の構造'!K$53,NA())</f>
        <v>907</v>
      </c>
      <c r="D50" s="180" t="e">
        <f>NA()</f>
        <v>#N/A</v>
      </c>
      <c r="E50" s="180" t="e">
        <f>NA()</f>
        <v>#N/A</v>
      </c>
      <c r="F50" s="180">
        <f>IF(ISNUMBER('実質公債費比率（分子）の構造'!L$53),'実質公債費比率（分子）の構造'!L$53,NA())</f>
        <v>900</v>
      </c>
      <c r="G50" s="180" t="e">
        <f>NA()</f>
        <v>#N/A</v>
      </c>
      <c r="H50" s="180" t="e">
        <f>NA()</f>
        <v>#N/A</v>
      </c>
      <c r="I50" s="180">
        <f>IF(ISNUMBER('実質公債費比率（分子）の構造'!M$53),'実質公債費比率（分子）の構造'!M$53,NA())</f>
        <v>792</v>
      </c>
      <c r="J50" s="180" t="e">
        <f>NA()</f>
        <v>#N/A</v>
      </c>
      <c r="K50" s="180" t="e">
        <f>NA()</f>
        <v>#N/A</v>
      </c>
      <c r="L50" s="180">
        <f>IF(ISNUMBER('実質公債費比率（分子）の構造'!N$53),'実質公債費比率（分子）の構造'!N$53,NA())</f>
        <v>784</v>
      </c>
      <c r="M50" s="180" t="e">
        <f>NA()</f>
        <v>#N/A</v>
      </c>
      <c r="N50" s="180" t="e">
        <f>NA()</f>
        <v>#N/A</v>
      </c>
      <c r="O50" s="180">
        <f>IF(ISNUMBER('実質公債費比率（分子）の構造'!O$53),'実質公債費比率（分子）の構造'!O$53,NA())</f>
        <v>678</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15559</v>
      </c>
      <c r="E56" s="179"/>
      <c r="F56" s="179"/>
      <c r="G56" s="179">
        <f>'将来負担比率（分子）の構造'!J$52</f>
        <v>15323</v>
      </c>
      <c r="H56" s="179"/>
      <c r="I56" s="179"/>
      <c r="J56" s="179">
        <f>'将来負担比率（分子）の構造'!K$52</f>
        <v>14672</v>
      </c>
      <c r="K56" s="179"/>
      <c r="L56" s="179"/>
      <c r="M56" s="179">
        <f>'将来負担比率（分子）の構造'!L$52</f>
        <v>14327</v>
      </c>
      <c r="N56" s="179"/>
      <c r="O56" s="179"/>
      <c r="P56" s="179">
        <f>'将来負担比率（分子）の構造'!M$52</f>
        <v>13946</v>
      </c>
    </row>
    <row r="57" spans="1:16" x14ac:dyDescent="0.15">
      <c r="A57" s="179" t="s">
        <v>42</v>
      </c>
      <c r="B57" s="179"/>
      <c r="C57" s="179"/>
      <c r="D57" s="179">
        <f>'将来負担比率（分子）の構造'!I$51</f>
        <v>449</v>
      </c>
      <c r="E57" s="179"/>
      <c r="F57" s="179"/>
      <c r="G57" s="179">
        <f>'将来負担比率（分子）の構造'!J$51</f>
        <v>392</v>
      </c>
      <c r="H57" s="179"/>
      <c r="I57" s="179"/>
      <c r="J57" s="179">
        <f>'将来負担比率（分子）の構造'!K$51</f>
        <v>298</v>
      </c>
      <c r="K57" s="179"/>
      <c r="L57" s="179"/>
      <c r="M57" s="179">
        <f>'将来負担比率（分子）の構造'!L$51</f>
        <v>264</v>
      </c>
      <c r="N57" s="179"/>
      <c r="O57" s="179"/>
      <c r="P57" s="179">
        <f>'将来負担比率（分子）の構造'!M$51</f>
        <v>235</v>
      </c>
    </row>
    <row r="58" spans="1:16" x14ac:dyDescent="0.15">
      <c r="A58" s="179" t="s">
        <v>41</v>
      </c>
      <c r="B58" s="179"/>
      <c r="C58" s="179"/>
      <c r="D58" s="179">
        <f>'将来負担比率（分子）の構造'!I$50</f>
        <v>3714</v>
      </c>
      <c r="E58" s="179"/>
      <c r="F58" s="179"/>
      <c r="G58" s="179">
        <f>'将来負担比率（分子）の構造'!J$50</f>
        <v>3676</v>
      </c>
      <c r="H58" s="179"/>
      <c r="I58" s="179"/>
      <c r="J58" s="179">
        <f>'将来負担比率（分子）の構造'!K$50</f>
        <v>3690</v>
      </c>
      <c r="K58" s="179"/>
      <c r="L58" s="179"/>
      <c r="M58" s="179">
        <f>'将来負担比率（分子）の構造'!L$50</f>
        <v>3855</v>
      </c>
      <c r="N58" s="179"/>
      <c r="O58" s="179"/>
      <c r="P58" s="179">
        <f>'将来負担比率（分子）の構造'!M$50</f>
        <v>3785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1965</v>
      </c>
      <c r="C62" s="179"/>
      <c r="D62" s="179"/>
      <c r="E62" s="179">
        <f>'将来負担比率（分子）の構造'!J$45</f>
        <v>1902</v>
      </c>
      <c r="F62" s="179"/>
      <c r="G62" s="179"/>
      <c r="H62" s="179">
        <f>'将来負担比率（分子）の構造'!K$45</f>
        <v>1772</v>
      </c>
      <c r="I62" s="179"/>
      <c r="J62" s="179"/>
      <c r="K62" s="179">
        <f>'将来負担比率（分子）の構造'!L$45</f>
        <v>1533</v>
      </c>
      <c r="L62" s="179"/>
      <c r="M62" s="179"/>
      <c r="N62" s="179">
        <f>'将来負担比率（分子）の構造'!M$45</f>
        <v>1546</v>
      </c>
      <c r="O62" s="179"/>
      <c r="P62" s="179"/>
    </row>
    <row r="63" spans="1:16" x14ac:dyDescent="0.15">
      <c r="A63" s="179" t="s">
        <v>34</v>
      </c>
      <c r="B63" s="179">
        <f>'将来負担比率（分子）の構造'!I$44</f>
        <v>12790</v>
      </c>
      <c r="C63" s="179"/>
      <c r="D63" s="179"/>
      <c r="E63" s="179">
        <f>'将来負担比率（分子）の構造'!J$44</f>
        <v>12555</v>
      </c>
      <c r="F63" s="179"/>
      <c r="G63" s="179"/>
      <c r="H63" s="179">
        <f>'将来負担比率（分子）の構造'!K$44</f>
        <v>12373</v>
      </c>
      <c r="I63" s="179"/>
      <c r="J63" s="179"/>
      <c r="K63" s="179">
        <f>'将来負担比率（分子）の構造'!L$44</f>
        <v>11981</v>
      </c>
      <c r="L63" s="179"/>
      <c r="M63" s="179"/>
      <c r="N63" s="179">
        <f>'将来負担比率（分子）の構造'!M$44</f>
        <v>11694</v>
      </c>
      <c r="O63" s="179"/>
      <c r="P63" s="179"/>
    </row>
    <row r="64" spans="1:16" x14ac:dyDescent="0.15">
      <c r="A64" s="179" t="s">
        <v>33</v>
      </c>
      <c r="B64" s="179">
        <f>'将来負担比率（分子）の構造'!I$43</f>
        <v>1851</v>
      </c>
      <c r="C64" s="179"/>
      <c r="D64" s="179"/>
      <c r="E64" s="179">
        <f>'将来負担比率（分子）の構造'!J$43</f>
        <v>1887</v>
      </c>
      <c r="F64" s="179"/>
      <c r="G64" s="179"/>
      <c r="H64" s="179">
        <f>'将来負担比率（分子）の構造'!K$43</f>
        <v>1832</v>
      </c>
      <c r="I64" s="179"/>
      <c r="J64" s="179"/>
      <c r="K64" s="179">
        <f>'将来負担比率（分子）の構造'!L$43</f>
        <v>1822</v>
      </c>
      <c r="L64" s="179"/>
      <c r="M64" s="179"/>
      <c r="N64" s="179">
        <f>'将来負担比率（分子）の構造'!M$43</f>
        <v>1714</v>
      </c>
      <c r="O64" s="179"/>
      <c r="P64" s="179"/>
    </row>
    <row r="65" spans="1:16" x14ac:dyDescent="0.15">
      <c r="A65" s="179" t="s">
        <v>32</v>
      </c>
      <c r="B65" s="179">
        <f>'将来負担比率（分子）の構造'!I$42</f>
        <v>141</v>
      </c>
      <c r="C65" s="179"/>
      <c r="D65" s="179"/>
      <c r="E65" s="179">
        <f>'将来負担比率（分子）の構造'!J$42</f>
        <v>113</v>
      </c>
      <c r="F65" s="179"/>
      <c r="G65" s="179"/>
      <c r="H65" s="179">
        <f>'将来負担比率（分子）の構造'!K$42</f>
        <v>86</v>
      </c>
      <c r="I65" s="179"/>
      <c r="J65" s="179"/>
      <c r="K65" s="179">
        <f>'将来負担比率（分子）の構造'!L$42</f>
        <v>61</v>
      </c>
      <c r="L65" s="179"/>
      <c r="M65" s="179"/>
      <c r="N65" s="179">
        <f>'将来負担比率（分子）の構造'!M$42</f>
        <v>43</v>
      </c>
      <c r="O65" s="179"/>
      <c r="P65" s="179"/>
    </row>
    <row r="66" spans="1:16" x14ac:dyDescent="0.15">
      <c r="A66" s="179" t="s">
        <v>31</v>
      </c>
      <c r="B66" s="179">
        <f>'将来負担比率（分子）の構造'!I$41</f>
        <v>12964</v>
      </c>
      <c r="C66" s="179"/>
      <c r="D66" s="179"/>
      <c r="E66" s="179">
        <f>'将来負担比率（分子）の構造'!J$41</f>
        <v>12160</v>
      </c>
      <c r="F66" s="179"/>
      <c r="G66" s="179"/>
      <c r="H66" s="179">
        <f>'将来負担比率（分子）の構造'!K$41</f>
        <v>11360</v>
      </c>
      <c r="I66" s="179"/>
      <c r="J66" s="179"/>
      <c r="K66" s="179">
        <f>'将来負担比率（分子）の構造'!L$41</f>
        <v>10572</v>
      </c>
      <c r="L66" s="179"/>
      <c r="M66" s="179"/>
      <c r="N66" s="179">
        <f>'将来負担比率（分子）の構造'!M$41</f>
        <v>10175</v>
      </c>
      <c r="O66" s="179"/>
      <c r="P66" s="179"/>
    </row>
    <row r="67" spans="1:16" x14ac:dyDescent="0.15">
      <c r="A67" s="179" t="s">
        <v>75</v>
      </c>
      <c r="B67" s="179" t="e">
        <f>NA()</f>
        <v>#N/A</v>
      </c>
      <c r="C67" s="179">
        <f>IF(ISNUMBER('将来負担比率（分子）の構造'!I$53), IF('将来負担比率（分子）の構造'!I$53 &lt; 0, 0, '将来負担比率（分子）の構造'!I$53), NA())</f>
        <v>9989</v>
      </c>
      <c r="D67" s="179" t="e">
        <f>NA()</f>
        <v>#N/A</v>
      </c>
      <c r="E67" s="179" t="e">
        <f>NA()</f>
        <v>#N/A</v>
      </c>
      <c r="F67" s="179">
        <f>IF(ISNUMBER('将来負担比率（分子）の構造'!J$53), IF('将来負担比率（分子）の構造'!J$53 &lt; 0, 0, '将来負担比率（分子）の構造'!J$53), NA())</f>
        <v>9224</v>
      </c>
      <c r="G67" s="179" t="e">
        <f>NA()</f>
        <v>#N/A</v>
      </c>
      <c r="H67" s="179" t="e">
        <f>NA()</f>
        <v>#N/A</v>
      </c>
      <c r="I67" s="179">
        <f>IF(ISNUMBER('将来負担比率（分子）の構造'!K$53), IF('将来負担比率（分子）の構造'!K$53 &lt; 0, 0, '将来負担比率（分子）の構造'!K$53), NA())</f>
        <v>8762</v>
      </c>
      <c r="J67" s="179" t="e">
        <f>NA()</f>
        <v>#N/A</v>
      </c>
      <c r="K67" s="179" t="e">
        <f>NA()</f>
        <v>#N/A</v>
      </c>
      <c r="L67" s="179">
        <f>IF(ISNUMBER('将来負担比率（分子）の構造'!L$53), IF('将来負担比率（分子）の構造'!L$53 &lt; 0, 0, '将来負担比率（分子）の構造'!L$53), NA())</f>
        <v>7522</v>
      </c>
      <c r="M67" s="179" t="e">
        <f>NA()</f>
        <v>#N/A</v>
      </c>
      <c r="N67" s="179" t="e">
        <f>NA()</f>
        <v>#N/A</v>
      </c>
      <c r="O67" s="179">
        <f>IF(ISNUMBER('将来負担比率（分子）の構造'!M$53), IF('将来負担比率（分子）の構造'!M$53 &lt; 0, 0, '将来負担比率（分子）の構造'!M$53), NA())</f>
        <v>7206</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1015</v>
      </c>
      <c r="C72" s="183">
        <f>基金残高に係る経年分析!G55</f>
        <v>1015</v>
      </c>
      <c r="D72" s="183">
        <f>基金残高に係る経年分析!H55</f>
        <v>1015</v>
      </c>
    </row>
    <row r="73" spans="1:16" x14ac:dyDescent="0.15">
      <c r="A73" s="182" t="s">
        <v>78</v>
      </c>
      <c r="B73" s="183">
        <f>基金残高に係る経年分析!F56</f>
        <v>443</v>
      </c>
      <c r="C73" s="183">
        <f>基金残高に係る経年分析!G56</f>
        <v>473</v>
      </c>
      <c r="D73" s="183">
        <f>基金残高に係る経年分析!H56</f>
        <v>393</v>
      </c>
    </row>
    <row r="74" spans="1:16" x14ac:dyDescent="0.15">
      <c r="A74" s="182" t="s">
        <v>79</v>
      </c>
      <c r="B74" s="183">
        <f>基金残高に係る経年分析!F57</f>
        <v>2029</v>
      </c>
      <c r="C74" s="183">
        <f>基金残高に係る経年分析!G57</f>
        <v>2158</v>
      </c>
      <c r="D74" s="183">
        <f>基金残高に係る経年分析!H57</f>
        <v>2162</v>
      </c>
    </row>
  </sheetData>
  <sheetProtection algorithmName="SHA-512" hashValue="tf4/CIpagL5Ik358WxkvT2Wq4494nae41QkbKlPJhzhqnoWWG7n2tkMtWAzzHDAGQ4mHaeA2XRFljUsVG6JJlg==" saltValue="fyhcyRMeJ72J/JvIuxnY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2021-03-11T04:29:24Z</cp:lastPrinted>
  <dcterms:created xsi:type="dcterms:W3CDTF">2021-02-05T02:19:01Z</dcterms:created>
  <dcterms:modified xsi:type="dcterms:W3CDTF">2021-10-27T04:13:44Z</dcterms:modified>
  <cp:category/>
</cp:coreProperties>
</file>