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1富山市\病院\"/>
    </mc:Choice>
  </mc:AlternateContent>
  <xr:revisionPtr revIDLastSave="0" documentId="13_ncr:1_{5CAEA8BF-1622-4840-B4C9-181C6767199A}" xr6:coauthVersionLast="36" xr6:coauthVersionMax="36" xr10:uidLastSave="{00000000-0000-0000-0000-000000000000}"/>
  <workbookProtection workbookAlgorithmName="SHA-512" workbookHashValue="zI/7yEMcFGR3BY8egsEDrIYTudjXsiD7EUTximEQqly1FOfwdgwTA9fjINw5Boc+fBbP79YZfjFmO5ylfrgUnw==" workbookSaltValue="ST5WilNHIS+vz/OcnhxLyw==" workbookSpinCount="100000" lockStructure="1"/>
  <bookViews>
    <workbookView xWindow="0" yWindow="0" windowWidth="19200" windowHeight="109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MH78" i="4" l="1"/>
  <c r="IZ54" i="4"/>
  <c r="IZ32" i="4"/>
  <c r="HM78" i="4"/>
  <c r="FL54" i="4"/>
  <c r="CS78" i="4"/>
  <c r="BX54" i="4"/>
  <c r="BX32" i="4"/>
  <c r="MN54" i="4"/>
  <c r="MN32" i="4"/>
  <c r="FL32" i="4"/>
  <c r="C11" i="5"/>
  <c r="D11" i="5"/>
  <c r="E11" i="5"/>
  <c r="B11" i="5"/>
  <c r="FH78" i="4" l="1"/>
  <c r="DS54" i="4"/>
  <c r="DS32" i="4"/>
  <c r="AN78" i="4"/>
  <c r="AE32" i="4"/>
  <c r="KU54" i="4"/>
  <c r="KU32" i="4"/>
  <c r="KC78" i="4"/>
  <c r="HG54" i="4"/>
  <c r="HG32" i="4"/>
  <c r="AE54" i="4"/>
  <c r="JJ78" i="4"/>
  <c r="GR54" i="4"/>
  <c r="GR32" i="4"/>
  <c r="DD54" i="4"/>
  <c r="P32" i="4"/>
  <c r="DD32" i="4"/>
  <c r="U78" i="4"/>
  <c r="P54" i="4"/>
  <c r="KF54" i="4"/>
  <c r="KF32" i="4"/>
  <c r="EO78" i="4"/>
  <c r="LY54" i="4"/>
  <c r="LY32" i="4"/>
  <c r="LO78" i="4"/>
  <c r="IK54" i="4"/>
  <c r="EW32" i="4"/>
  <c r="GT78" i="4"/>
  <c r="EW54" i="4"/>
  <c r="BZ78" i="4"/>
  <c r="BI54" i="4"/>
  <c r="BI32" i="4"/>
  <c r="IK32" i="4"/>
  <c r="BG78" i="4"/>
  <c r="AT54" i="4"/>
  <c r="AT32" i="4"/>
  <c r="LJ54" i="4"/>
  <c r="LJ32" i="4"/>
  <c r="KV78" i="4"/>
  <c r="HV54" i="4"/>
  <c r="GA78" i="4"/>
  <c r="EH54" i="4"/>
  <c r="EH32" i="4"/>
  <c r="HV32" i="4"/>
</calcChain>
</file>

<file path=xl/sharedStrings.xml><?xml version="1.0" encoding="utf-8"?>
<sst xmlns="http://schemas.openxmlformats.org/spreadsheetml/2006/main" count="392" uniqueCount="180">
  <si>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</si>
  <si>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</si>
  <si>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</si>
  <si>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</si>
  <si>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</si>
  <si>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</si>
  <si>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</si>
  <si>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</si>
  <si>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</si>
  <si>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</si>
  <si>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</si>
  <si>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</si>
  <si>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</si>
  <si>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</si>
  <si>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</si>
  <si>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</si>
  <si>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</si>
  <si>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</si>
  <si>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</si>
  <si>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</si>
  <si>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</si>
  <si>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</si>
  <si>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</si>
  <si>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</si>
  <si>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</si>
  <si>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</si>
  <si>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</si>
  <si>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</si>
  <si>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</si>
  <si>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</si>
  <si>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</si>
  <si>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</si>
  <si>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</si>
  <si>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</si>
  <si>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</si>
  <si>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</si>
  <si>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</si>
  <si>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</si>
  <si>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</si>
  <si>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</si>
  <si>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</si>
  <si>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</si>
  <si>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</si>
  <si>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</si>
  <si>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</si>
  <si>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</si>
  <si>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</si>
  <si>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</si>
  <si>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</si>
  <si>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</si>
  <si>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</si>
  <si>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</si>
  <si>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</si>
  <si>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</si>
  <si>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</si>
  <si>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</si>
  <si>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</si>
  <si>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</si>
  <si>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</si>
  <si>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</si>
  <si>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</si>
  <si>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</si>
  <si>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</si>
  <si>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</si>
  <si>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</si>
  <si>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</si>
  <si>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</si>
  <si>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</si>
  <si>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</si>
  <si>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</si>
  <si>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</si>
  <si>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</si>
  <si>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</si>
  <si>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</si>
  <si>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</si>
  <si>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</si>
  <si>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</si>
  <si>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</si>
  <si>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</si>
  <si>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</si>
  <si>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</si>
  <si>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</si>
  <si>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</si>
  <si>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</si>
  <si>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</si>
  <si>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</si>
  <si>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</si>
  <si>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</si>
  <si>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</si>
  <si>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</si>
  <si>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</si>
  <si>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</si>
  <si>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</si>
  <si>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</si>
  <si>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</si>
  <si>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</si>
  <si>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</si>
  <si>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</si>
  <si>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</si>
  <si>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</si>
  <si>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</si>
  <si>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</si>
  <si>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</si>
  <si>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</si>
  <si>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</si>
  <si>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</si>
  <si>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</si>
  <si>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</si>
  <si>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</si>
  <si>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</si>
  <si>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</si>
  <si>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</si>
  <si>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</si>
  <si>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</si>
  <si>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</si>
  <si>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</si>
  <si>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</si>
  <si>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</si>
  <si>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</si>
  <si>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</si>
  <si>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</si>
  <si>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</si>
  <si>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</si>
  <si>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</si>
  <si>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</si>
  <si>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</si>
  <si>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</si>
  <si>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</si>
  <si>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</si>
  <si>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</si>
  <si>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</si>
  <si>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</si>
  <si>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</si>
  <si>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</si>
  <si>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</si>
  <si>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</si>
  <si>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</si>
  <si>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</si>
  <si>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</si>
  <si>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</si>
  <si>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</si>
  <si>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</si>
  <si>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</si>
  <si>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</si>
  <si>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</si>
  <si>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</si>
  <si>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</si>
  <si>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</si>
  <si>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</si>
  <si>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</si>
  <si>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</si>
  <si>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</si>
  <si>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</si>
  <si>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</si>
  <si>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</si>
  <si>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</si>
  <si>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</si>
  <si>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</si>
  <si>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</si>
  <si>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</si>
  <si>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富山まちなか病院</t>
  </si>
  <si>
    <t>条例全部</t>
  </si>
  <si>
    <t>病院事業</t>
  </si>
  <si>
    <t>一般病院</t>
  </si>
  <si>
    <t>50床以上～100床未満</t>
  </si>
  <si>
    <t>自治体職員 その他</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</si>
  <si>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</si>
  <si>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</si>
  <si>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</si>
  <si>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</si>
  <si>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</si>
  <si>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</si>
  <si>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</si>
  <si>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</si>
  <si>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</si>
  <si>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</si>
  <si>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富山医療圏において不足すると予測される回復期病床を中心とした病院運営を行うものであり、市民病院をはじめとする市内急性期病院の後方連携病院として、急性期医療を終えた患者の在宅復帰に向けた回復期医療を提供することで、本市における地域包括ケアシステムを推進する役割を担っている。</t>
    <rPh sb="0" eb="1">
      <t>トウ</t>
    </rPh>
    <rPh sb="29" eb="31">
      <t>チュウシン</t>
    </rPh>
    <rPh sb="34" eb="36">
      <t>ビョウイン</t>
    </rPh>
    <rPh sb="36" eb="38">
      <t>ウンエイ</t>
    </rPh>
    <rPh sb="39" eb="40">
      <t>オコナ</t>
    </rPh>
    <rPh sb="58" eb="60">
      <t>シナイ</t>
    </rPh>
    <phoneticPr fontId="5"/>
  </si>
  <si>
    <t>令和2年度は、8月から地域包括ケア病床の運用を開始したことを機に入院患者数が増え、入院収益は前年度比で148％の増収となった。この結果、医業収支比率、病床利用率など一部の指標では類似病院平均値を上回る数値となった。
また、材料費対医業収益比率は、令和2年度から後発医薬品の採用に積極的に取り組んだ結果、同平均値には及ばないものの、前年度から大きく改善した。
一方で、医業収益が改善しているにもかかわらず、職員給与費対医業収益比率が依然として80％を上回っており、憂慮すべき状況である。</t>
    <rPh sb="0" eb="2">
      <t>レイワ</t>
    </rPh>
    <rPh sb="3" eb="4">
      <t>ネン</t>
    </rPh>
    <rPh sb="4" eb="5">
      <t>ド</t>
    </rPh>
    <rPh sb="8" eb="9">
      <t>ガツ</t>
    </rPh>
    <rPh sb="11" eb="13">
      <t>チイキ</t>
    </rPh>
    <rPh sb="13" eb="15">
      <t>ホウカツ</t>
    </rPh>
    <rPh sb="17" eb="19">
      <t>ビョウショウ</t>
    </rPh>
    <rPh sb="20" eb="22">
      <t>ウンヨウ</t>
    </rPh>
    <rPh sb="23" eb="25">
      <t>カイシ</t>
    </rPh>
    <rPh sb="30" eb="31">
      <t>キ</t>
    </rPh>
    <rPh sb="32" eb="34">
      <t>ニュウイン</t>
    </rPh>
    <rPh sb="34" eb="37">
      <t>カンジャスウ</t>
    </rPh>
    <rPh sb="38" eb="39">
      <t>フ</t>
    </rPh>
    <rPh sb="41" eb="43">
      <t>ニュウイン</t>
    </rPh>
    <rPh sb="43" eb="45">
      <t>シュウエキ</t>
    </rPh>
    <rPh sb="49" eb="50">
      <t>ヒ</t>
    </rPh>
    <rPh sb="56" eb="58">
      <t>ゾウシュウ</t>
    </rPh>
    <rPh sb="65" eb="67">
      <t>ケッカ</t>
    </rPh>
    <rPh sb="68" eb="70">
      <t>イギョウ</t>
    </rPh>
    <rPh sb="70" eb="72">
      <t>シュウシ</t>
    </rPh>
    <rPh sb="72" eb="74">
      <t>ヒリツ</t>
    </rPh>
    <rPh sb="79" eb="80">
      <t>リツ</t>
    </rPh>
    <rPh sb="82" eb="84">
      <t>イチブ</t>
    </rPh>
    <rPh sb="85" eb="87">
      <t>シヒョウ</t>
    </rPh>
    <rPh sb="89" eb="91">
      <t>ルイジ</t>
    </rPh>
    <rPh sb="91" eb="93">
      <t>ビョウイン</t>
    </rPh>
    <rPh sb="93" eb="96">
      <t>ヘイキンチ</t>
    </rPh>
    <rPh sb="97" eb="99">
      <t>ウワマワ</t>
    </rPh>
    <rPh sb="100" eb="102">
      <t>スウチ</t>
    </rPh>
    <rPh sb="123" eb="125">
      <t>レイワ</t>
    </rPh>
    <rPh sb="151" eb="152">
      <t>ドウ</t>
    </rPh>
    <rPh sb="157" eb="158">
      <t>オヨ</t>
    </rPh>
    <rPh sb="170" eb="171">
      <t>オオ</t>
    </rPh>
    <rPh sb="173" eb="175">
      <t>カイゼン</t>
    </rPh>
    <rPh sb="179" eb="181">
      <t>イッポウ</t>
    </rPh>
    <rPh sb="183" eb="185">
      <t>イギョウ</t>
    </rPh>
    <rPh sb="185" eb="187">
      <t>シュウエキ</t>
    </rPh>
    <rPh sb="188" eb="190">
      <t>カイゼン</t>
    </rPh>
    <rPh sb="215" eb="217">
      <t>イゼン</t>
    </rPh>
    <rPh sb="231" eb="233">
      <t>ユウリョ</t>
    </rPh>
    <rPh sb="236" eb="238">
      <t>ジョウキョウ</t>
    </rPh>
    <phoneticPr fontId="5"/>
  </si>
  <si>
    <t>令和2年度の経常収支は、入院収益が増収したことから前年度から132百万円の改善がみられたものの、最終的には192百万円の赤字であった。
この赤字解消に向け、収入の面では、入院患者を積極的に受け入れることで入院収益を確保するとともに、ワクチン接種や健診等で訪れる方に当院のＰＲを積極的に行うなど外来患者数の獲得にも注力することで、更なる増収を図りたいと考えている。
また、支出の面では、引き続き後発医薬品の積極的な採用に取り組むとともに、業務委託料などの経費の削減を図るなど、支出全体の抑制に努める。</t>
    <rPh sb="0" eb="2">
      <t>レイワ</t>
    </rPh>
    <rPh sb="3" eb="5">
      <t>ネンド</t>
    </rPh>
    <rPh sb="6" eb="8">
      <t>ケイジョウ</t>
    </rPh>
    <rPh sb="8" eb="10">
      <t>シュウシ</t>
    </rPh>
    <rPh sb="12" eb="14">
      <t>ニュウイン</t>
    </rPh>
    <rPh sb="14" eb="16">
      <t>シュウエキ</t>
    </rPh>
    <rPh sb="17" eb="19">
      <t>ゾウシュウ</t>
    </rPh>
    <rPh sb="25" eb="28">
      <t>ゼンネンド</t>
    </rPh>
    <rPh sb="37" eb="39">
      <t>カイゼン</t>
    </rPh>
    <rPh sb="48" eb="51">
      <t>サイシュウテキ</t>
    </rPh>
    <rPh sb="60" eb="62">
      <t>アカジ</t>
    </rPh>
    <rPh sb="70" eb="72">
      <t>アカジ</t>
    </rPh>
    <rPh sb="72" eb="74">
      <t>カイショウ</t>
    </rPh>
    <rPh sb="75" eb="76">
      <t>ム</t>
    </rPh>
    <rPh sb="78" eb="80">
      <t>シュウニュウ</t>
    </rPh>
    <rPh sb="81" eb="82">
      <t>メン</t>
    </rPh>
    <rPh sb="85" eb="87">
      <t>ニュウイン</t>
    </rPh>
    <rPh sb="87" eb="89">
      <t>カンジャ</t>
    </rPh>
    <rPh sb="90" eb="93">
      <t>セッキョクテキ</t>
    </rPh>
    <rPh sb="94" eb="95">
      <t>ウ</t>
    </rPh>
    <rPh sb="96" eb="97">
      <t>イ</t>
    </rPh>
    <rPh sb="102" eb="104">
      <t>ニュウイン</t>
    </rPh>
    <rPh sb="104" eb="106">
      <t>シュウエキ</t>
    </rPh>
    <rPh sb="107" eb="109">
      <t>カクホ</t>
    </rPh>
    <rPh sb="120" eb="122">
      <t>セッシュ</t>
    </rPh>
    <rPh sb="123" eb="125">
      <t>ケンシン</t>
    </rPh>
    <rPh sb="125" eb="126">
      <t>ナド</t>
    </rPh>
    <rPh sb="127" eb="128">
      <t>オトズ</t>
    </rPh>
    <rPh sb="130" eb="131">
      <t>カタ</t>
    </rPh>
    <rPh sb="132" eb="134">
      <t>トウイン</t>
    </rPh>
    <rPh sb="138" eb="141">
      <t>セッキョクテキ</t>
    </rPh>
    <rPh sb="142" eb="143">
      <t>オコナ</t>
    </rPh>
    <rPh sb="146" eb="148">
      <t>ガイライ</t>
    </rPh>
    <rPh sb="148" eb="150">
      <t>カンジャ</t>
    </rPh>
    <rPh sb="150" eb="151">
      <t>スウ</t>
    </rPh>
    <rPh sb="152" eb="154">
      <t>カクトク</t>
    </rPh>
    <rPh sb="156" eb="158">
      <t>チュウリョク</t>
    </rPh>
    <rPh sb="164" eb="165">
      <t>サラ</t>
    </rPh>
    <rPh sb="167" eb="169">
      <t>ゾウシュウ</t>
    </rPh>
    <rPh sb="170" eb="171">
      <t>ハカ</t>
    </rPh>
    <rPh sb="175" eb="176">
      <t>カンガ</t>
    </rPh>
    <rPh sb="185" eb="187">
      <t>シシュツ</t>
    </rPh>
    <rPh sb="188" eb="189">
      <t>メン</t>
    </rPh>
    <rPh sb="192" eb="193">
      <t>ヒ</t>
    </rPh>
    <rPh sb="194" eb="195">
      <t>ツヅ</t>
    </rPh>
    <rPh sb="237" eb="239">
      <t>シシュツ</t>
    </rPh>
    <rPh sb="239" eb="241">
      <t>ゼンタイ</t>
    </rPh>
    <rPh sb="242" eb="244">
      <t>ヨクセイ</t>
    </rPh>
    <rPh sb="245" eb="246">
      <t>ツト</t>
    </rPh>
    <phoneticPr fontId="5"/>
  </si>
  <si>
    <t>旧逓信病院からまちなか病院へ病院経営を引き継ぐにあたり、建物等の固定資産に関しては原則減価償却の残存価格で再計算したことから、固定資産総額は類似病院と比べて低い値となっている。
その上で、まちなか病院として新たに必要な建物改修や医療機械の更新等を図ったことから、その多くが減価償却を開始して間もないものであるため、減価償却率については、類似病院と比べて低い状況にあるように映る。しかしながら、実際には建物本体は50年以上が経過しており、電気設備や空調、配管などの故障、破損も頻繁に起きており、この対応に苦慮している。</t>
    <rPh sb="0" eb="1">
      <t>キュウ</t>
    </rPh>
    <rPh sb="1" eb="3">
      <t>テイシン</t>
    </rPh>
    <rPh sb="3" eb="5">
      <t>ビョウイン</t>
    </rPh>
    <rPh sb="11" eb="13">
      <t>ビョウイン</t>
    </rPh>
    <rPh sb="14" eb="16">
      <t>ビョウイン</t>
    </rPh>
    <rPh sb="16" eb="18">
      <t>ケイエイ</t>
    </rPh>
    <rPh sb="19" eb="20">
      <t>ヒ</t>
    </rPh>
    <rPh sb="21" eb="22">
      <t>ツ</t>
    </rPh>
    <rPh sb="28" eb="31">
      <t>タテモノナド</t>
    </rPh>
    <rPh sb="32" eb="34">
      <t>コテイ</t>
    </rPh>
    <rPh sb="34" eb="36">
      <t>シサン</t>
    </rPh>
    <rPh sb="37" eb="38">
      <t>カン</t>
    </rPh>
    <rPh sb="41" eb="43">
      <t>ゲンソク</t>
    </rPh>
    <rPh sb="43" eb="45">
      <t>ゲンカ</t>
    </rPh>
    <rPh sb="45" eb="47">
      <t>ショウキャク</t>
    </rPh>
    <rPh sb="48" eb="50">
      <t>ザンゾン</t>
    </rPh>
    <rPh sb="50" eb="52">
      <t>カカク</t>
    </rPh>
    <rPh sb="53" eb="54">
      <t>サイ</t>
    </rPh>
    <rPh sb="54" eb="56">
      <t>ケイサン</t>
    </rPh>
    <rPh sb="63" eb="65">
      <t>コテイ</t>
    </rPh>
    <rPh sb="65" eb="67">
      <t>シサン</t>
    </rPh>
    <rPh sb="67" eb="69">
      <t>ソウガク</t>
    </rPh>
    <rPh sb="70" eb="72">
      <t>ルイジ</t>
    </rPh>
    <rPh sb="72" eb="74">
      <t>ビョウイン</t>
    </rPh>
    <rPh sb="75" eb="76">
      <t>クラ</t>
    </rPh>
    <rPh sb="78" eb="79">
      <t>ヒク</t>
    </rPh>
    <rPh sb="80" eb="81">
      <t>アタイ</t>
    </rPh>
    <rPh sb="91" eb="92">
      <t>ウエ</t>
    </rPh>
    <rPh sb="98" eb="100">
      <t>ビョウイン</t>
    </rPh>
    <rPh sb="103" eb="104">
      <t>アラ</t>
    </rPh>
    <rPh sb="106" eb="108">
      <t>ヒツヨウ</t>
    </rPh>
    <rPh sb="109" eb="111">
      <t>タテモノ</t>
    </rPh>
    <rPh sb="111" eb="113">
      <t>カイシュウ</t>
    </rPh>
    <rPh sb="114" eb="116">
      <t>イリョウ</t>
    </rPh>
    <rPh sb="116" eb="118">
      <t>キカイ</t>
    </rPh>
    <rPh sb="119" eb="121">
      <t>コウシン</t>
    </rPh>
    <rPh sb="121" eb="122">
      <t>ナド</t>
    </rPh>
    <rPh sb="123" eb="124">
      <t>ハカ</t>
    </rPh>
    <rPh sb="133" eb="134">
      <t>オオ</t>
    </rPh>
    <rPh sb="136" eb="138">
      <t>ゲンカ</t>
    </rPh>
    <rPh sb="138" eb="140">
      <t>ショウキャク</t>
    </rPh>
    <rPh sb="141" eb="143">
      <t>カイシ</t>
    </rPh>
    <rPh sb="145" eb="146">
      <t>マ</t>
    </rPh>
    <rPh sb="168" eb="170">
      <t>ルイジ</t>
    </rPh>
    <rPh sb="170" eb="172">
      <t>ビョウイン</t>
    </rPh>
    <rPh sb="173" eb="174">
      <t>クラ</t>
    </rPh>
    <rPh sb="176" eb="177">
      <t>ヒク</t>
    </rPh>
    <rPh sb="178" eb="180">
      <t>ジョウキョウ</t>
    </rPh>
    <rPh sb="196" eb="198">
      <t>ジッサイ</t>
    </rPh>
    <rPh sb="200" eb="202">
      <t>タテモノ</t>
    </rPh>
    <rPh sb="202" eb="204">
      <t>ホンタイ</t>
    </rPh>
    <rPh sb="237" eb="239">
      <t>ヒンパン</t>
    </rPh>
    <rPh sb="240" eb="241">
      <t>オ</t>
    </rPh>
    <rPh sb="248" eb="250">
      <t>タイオウ</t>
    </rPh>
    <rPh sb="251" eb="253">
      <t>クリョ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</si>
</sst>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51.1</c:v>
                </c:pt>
                <c:pt idx="4">
                  <c:v>69.599999999999994</c:v>
                </c:pt>
              </c:numCache>
            </c:numRef>
          </c:val>
          <c:extLst>
            <c:ext xmlns:c16="http://schemas.microsoft.com/office/drawing/2014/chart" uri="{C3380CC4-5D6E-409C-BE32-E72D297353CC}">
              <c16:uniqueId val="{00000000-E198-4287-BC62-9BDDD8AA02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66.099999999999994</c:v>
                </c:pt>
                <c:pt idx="4">
                  <c:v>62.3</c:v>
                </c:pt>
              </c:numCache>
            </c:numRef>
          </c:val>
          <c:smooth val="0"/>
          <c:extLst>
            <c:ext xmlns:c16="http://schemas.microsoft.com/office/drawing/2014/chart" uri="{C3380CC4-5D6E-409C-BE32-E72D297353CC}">
              <c16:uniqueId val="{00000001-E198-4287-BC62-9BDDD8AA02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52.9</c:v>
                </c:pt>
                <c:pt idx="4">
                  <c:v>75.2</c:v>
                </c:pt>
              </c:numCache>
            </c:numRef>
          </c:val>
          <c:extLst>
            <c:ext xmlns:c16="http://schemas.microsoft.com/office/drawing/2014/chart" uri="{C3380CC4-5D6E-409C-BE32-E72D297353CC}">
              <c16:uniqueId val="{00000000-6E0C-4A93-B128-F0EB3E5DDD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118.8</c:v>
                </c:pt>
                <c:pt idx="4">
                  <c:v>136</c:v>
                </c:pt>
              </c:numCache>
            </c:numRef>
          </c:val>
          <c:smooth val="0"/>
          <c:extLst>
            <c:ext xmlns:c16="http://schemas.microsoft.com/office/drawing/2014/chart" uri="{C3380CC4-5D6E-409C-BE32-E72D297353CC}">
              <c16:uniqueId val="{00000001-6E0C-4A93-B128-F0EB3E5DDD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66</c:v>
                </c:pt>
                <c:pt idx="4">
                  <c:v>73.8</c:v>
                </c:pt>
              </c:numCache>
            </c:numRef>
          </c:val>
          <c:extLst>
            <c:ext xmlns:c16="http://schemas.microsoft.com/office/drawing/2014/chart" uri="{C3380CC4-5D6E-409C-BE32-E72D297353CC}">
              <c16:uniqueId val="{00000000-11A7-4638-A86E-6C2520834F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77.099999999999994</c:v>
                </c:pt>
                <c:pt idx="4">
                  <c:v>73.8</c:v>
                </c:pt>
              </c:numCache>
            </c:numRef>
          </c:val>
          <c:smooth val="0"/>
          <c:extLst>
            <c:ext xmlns:c16="http://schemas.microsoft.com/office/drawing/2014/chart" uri="{C3380CC4-5D6E-409C-BE32-E72D297353CC}">
              <c16:uniqueId val="{00000001-11A7-4638-A86E-6C2520834F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66.3</c:v>
                </c:pt>
                <c:pt idx="4">
                  <c:v>80</c:v>
                </c:pt>
              </c:numCache>
            </c:numRef>
          </c:val>
          <c:extLst>
            <c:ext xmlns:c16="http://schemas.microsoft.com/office/drawing/2014/chart" uri="{C3380CC4-5D6E-409C-BE32-E72D297353CC}">
              <c16:uniqueId val="{00000000-A879-479D-94B6-6476C0F041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97.7</c:v>
                </c:pt>
                <c:pt idx="4">
                  <c:v>100.7</c:v>
                </c:pt>
              </c:numCache>
            </c:numRef>
          </c:val>
          <c:smooth val="0"/>
          <c:extLst>
            <c:ext xmlns:c16="http://schemas.microsoft.com/office/drawing/2014/chart" uri="{C3380CC4-5D6E-409C-BE32-E72D297353CC}">
              <c16:uniqueId val="{00000001-A879-479D-94B6-6476C0F041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0</c:v>
                </c:pt>
                <c:pt idx="4">
                  <c:v>9.1999999999999993</c:v>
                </c:pt>
              </c:numCache>
            </c:numRef>
          </c:val>
          <c:extLst>
            <c:ext xmlns:c16="http://schemas.microsoft.com/office/drawing/2014/chart" uri="{C3380CC4-5D6E-409C-BE32-E72D297353CC}">
              <c16:uniqueId val="{00000000-7C81-4104-ADD9-EEDC61CBC0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56.4</c:v>
                </c:pt>
                <c:pt idx="4">
                  <c:v>56.9</c:v>
                </c:pt>
              </c:numCache>
            </c:numRef>
          </c:val>
          <c:smooth val="0"/>
          <c:extLst>
            <c:ext xmlns:c16="http://schemas.microsoft.com/office/drawing/2014/chart" uri="{C3380CC4-5D6E-409C-BE32-E72D297353CC}">
              <c16:uniqueId val="{00000001-7C81-4104-ADD9-EEDC61CBC0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0</c:v>
                </c:pt>
                <c:pt idx="4">
                  <c:v>12.3</c:v>
                </c:pt>
              </c:numCache>
            </c:numRef>
          </c:val>
          <c:extLst>
            <c:ext xmlns:c16="http://schemas.microsoft.com/office/drawing/2014/chart" uri="{C3380CC4-5D6E-409C-BE32-E72D297353CC}">
              <c16:uniqueId val="{00000000-B0A9-4AC0-BBFC-DB36759739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73.400000000000006</c:v>
                </c:pt>
                <c:pt idx="4">
                  <c:v>72.5</c:v>
                </c:pt>
              </c:numCache>
            </c:numRef>
          </c:val>
          <c:smooth val="0"/>
          <c:extLst>
            <c:ext xmlns:c16="http://schemas.microsoft.com/office/drawing/2014/chart" uri="{C3380CC4-5D6E-409C-BE32-E72D297353CC}">
              <c16:uniqueId val="{00000001-B0A9-4AC0-BBFC-DB36759739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692560</c:v>
                </c:pt>
                <c:pt idx="4">
                  <c:v>861560</c:v>
                </c:pt>
              </c:numCache>
            </c:numRef>
          </c:val>
          <c:extLst>
            <c:ext xmlns:c16="http://schemas.microsoft.com/office/drawing/2014/chart" uri="{C3380CC4-5D6E-409C-BE32-E72D297353CC}">
              <c16:uniqueId val="{00000000-D635-418A-BC0F-58E7D0389A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40117620</c:v>
                </c:pt>
                <c:pt idx="4">
                  <c:v>42330999</c:v>
                </c:pt>
              </c:numCache>
            </c:numRef>
          </c:val>
          <c:smooth val="0"/>
          <c:extLst>
            <c:ext xmlns:c16="http://schemas.microsoft.com/office/drawing/2014/chart" uri="{C3380CC4-5D6E-409C-BE32-E72D297353CC}">
              <c16:uniqueId val="{00000001-D635-418A-BC0F-58E7D0389A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31.4</c:v>
                </c:pt>
                <c:pt idx="4">
                  <c:v>23.2</c:v>
                </c:pt>
              </c:numCache>
            </c:numRef>
          </c:val>
          <c:extLst>
            <c:ext xmlns:c16="http://schemas.microsoft.com/office/drawing/2014/chart" uri="{C3380CC4-5D6E-409C-BE32-E72D297353CC}">
              <c16:uniqueId val="{00000000-A639-4A3B-B9BE-C25B565A37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16</c:v>
                </c:pt>
                <c:pt idx="4">
                  <c:v>15.7</c:v>
                </c:pt>
              </c:numCache>
            </c:numRef>
          </c:val>
          <c:smooth val="0"/>
          <c:extLst>
            <c:ext xmlns:c16="http://schemas.microsoft.com/office/drawing/2014/chart" uri="{C3380CC4-5D6E-409C-BE32-E72D297353CC}">
              <c16:uniqueId val="{00000001-A639-4A3B-B9BE-C25B565A37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84.2</c:v>
                </c:pt>
                <c:pt idx="4">
                  <c:v>82.6</c:v>
                </c:pt>
              </c:numCache>
            </c:numRef>
          </c:val>
          <c:extLst>
            <c:ext xmlns:c16="http://schemas.microsoft.com/office/drawing/2014/chart" uri="{C3380CC4-5D6E-409C-BE32-E72D297353CC}">
              <c16:uniqueId val="{00000000-CE32-4014-9D63-3E6FFBCB98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72</c:v>
                </c:pt>
                <c:pt idx="4">
                  <c:v>77.7</c:v>
                </c:pt>
              </c:numCache>
            </c:numRef>
          </c:val>
          <c:smooth val="0"/>
          <c:extLst>
            <c:ext xmlns:c16="http://schemas.microsoft.com/office/drawing/2014/chart" uri="{C3380CC4-5D6E-409C-BE32-E72D297353CC}">
              <c16:uniqueId val="{00000001-CE32-4014-9D63-3E6FFBCB98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15129</c:v>
                </c:pt>
                <c:pt idx="4">
                  <c:v>14848</c:v>
                </c:pt>
              </c:numCache>
            </c:numRef>
          </c:val>
          <c:extLst>
            <c:ext xmlns:c16="http://schemas.microsoft.com/office/drawing/2014/chart" uri="{C3380CC4-5D6E-409C-BE32-E72D297353CC}">
              <c16:uniqueId val="{00000000-CC23-4F50-ABC0-FDDD9B0AF8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9135</c:v>
                </c:pt>
                <c:pt idx="4">
                  <c:v>9509</c:v>
                </c:pt>
              </c:numCache>
            </c:numRef>
          </c:val>
          <c:smooth val="0"/>
          <c:extLst>
            <c:ext xmlns:c16="http://schemas.microsoft.com/office/drawing/2014/chart" uri="{C3380CC4-5D6E-409C-BE32-E72D297353CC}">
              <c16:uniqueId val="{00000001-CC23-4F50-ABC0-FDDD9B0AF8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27920</c:v>
                </c:pt>
                <c:pt idx="4">
                  <c:v>30367</c:v>
                </c:pt>
              </c:numCache>
            </c:numRef>
          </c:val>
          <c:extLst>
            <c:ext xmlns:c16="http://schemas.microsoft.com/office/drawing/2014/chart" uri="{C3380CC4-5D6E-409C-BE32-E72D297353CC}">
              <c16:uniqueId val="{00000000-C4F3-410B-8680-6056D93B52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26415</c:v>
                </c:pt>
                <c:pt idx="4">
                  <c:v>27227</c:v>
                </c:pt>
              </c:numCache>
            </c:numRef>
          </c:val>
          <c:smooth val="0"/>
          <c:extLst>
            <c:ext xmlns:c16="http://schemas.microsoft.com/office/drawing/2014/chart" uri="{C3380CC4-5D6E-409C-BE32-E72D297353CC}">
              <c16:uniqueId val="{00000001-C4F3-410B-8680-6056D93B52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0"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富山県富山市　富山まちなか病院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414102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66.3</v>
      </c>
      <c r="BJ33" s="130"/>
      <c r="BK33" s="130"/>
      <c r="BL33" s="130"/>
      <c r="BM33" s="130"/>
      <c r="BN33" s="130"/>
      <c r="BO33" s="130"/>
      <c r="BP33" s="130"/>
      <c r="BQ33" s="130"/>
      <c r="BR33" s="130"/>
      <c r="BS33" s="130"/>
      <c r="BT33" s="130"/>
      <c r="BU33" s="130"/>
      <c r="BV33" s="130"/>
      <c r="BW33" s="131"/>
      <c r="BX33" s="129">
        <f>データ!AM7</f>
        <v>80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66</v>
      </c>
      <c r="EX33" s="130"/>
      <c r="EY33" s="130"/>
      <c r="EZ33" s="130"/>
      <c r="FA33" s="130"/>
      <c r="FB33" s="130"/>
      <c r="FC33" s="130"/>
      <c r="FD33" s="130"/>
      <c r="FE33" s="130"/>
      <c r="FF33" s="130"/>
      <c r="FG33" s="130"/>
      <c r="FH33" s="130"/>
      <c r="FI33" s="130"/>
      <c r="FJ33" s="130"/>
      <c r="FK33" s="131"/>
      <c r="FL33" s="129">
        <f>データ!AX7</f>
        <v>73.8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52.9</v>
      </c>
      <c r="IL33" s="130"/>
      <c r="IM33" s="130"/>
      <c r="IN33" s="130"/>
      <c r="IO33" s="130"/>
      <c r="IP33" s="130"/>
      <c r="IQ33" s="130"/>
      <c r="IR33" s="130"/>
      <c r="IS33" s="130"/>
      <c r="IT33" s="130"/>
      <c r="IU33" s="130"/>
      <c r="IV33" s="130"/>
      <c r="IW33" s="130"/>
      <c r="IX33" s="130"/>
      <c r="IY33" s="131"/>
      <c r="IZ33" s="129">
        <f>データ!BI7</f>
        <v>75.2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51.1</v>
      </c>
      <c r="LZ33" s="130"/>
      <c r="MA33" s="130"/>
      <c r="MB33" s="130"/>
      <c r="MC33" s="130"/>
      <c r="MD33" s="130"/>
      <c r="ME33" s="130"/>
      <c r="MF33" s="130"/>
      <c r="MG33" s="130"/>
      <c r="MH33" s="130"/>
      <c r="MI33" s="130"/>
      <c r="MJ33" s="130"/>
      <c r="MK33" s="130"/>
      <c r="ML33" s="130"/>
      <c r="MM33" s="131"/>
      <c r="MN33" s="129">
        <f>データ!BT7</f>
        <v>69.599999999999994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t="str">
        <f>データ!CC7</f>
        <v>-</v>
      </c>
      <c r="AU55" s="139"/>
      <c r="AV55" s="139"/>
      <c r="AW55" s="139"/>
      <c r="AX55" s="139"/>
      <c r="AY55" s="139"/>
      <c r="AZ55" s="139"/>
      <c r="BA55" s="139"/>
      <c r="BB55" s="139"/>
      <c r="BC55" s="139"/>
      <c r="BD55" s="139"/>
      <c r="BE55" s="139"/>
      <c r="BF55" s="139"/>
      <c r="BG55" s="139"/>
      <c r="BH55" s="140"/>
      <c r="BI55" s="138">
        <f>データ!CD7</f>
        <v>27920</v>
      </c>
      <c r="BJ55" s="139"/>
      <c r="BK55" s="139"/>
      <c r="BL55" s="139"/>
      <c r="BM55" s="139"/>
      <c r="BN55" s="139"/>
      <c r="BO55" s="139"/>
      <c r="BP55" s="139"/>
      <c r="BQ55" s="139"/>
      <c r="BR55" s="139"/>
      <c r="BS55" s="139"/>
      <c r="BT55" s="139"/>
      <c r="BU55" s="139"/>
      <c r="BV55" s="139"/>
      <c r="BW55" s="140"/>
      <c r="BX55" s="138">
        <f>データ!CE7</f>
        <v>30367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t="str">
        <f>データ!CN7</f>
        <v>-</v>
      </c>
      <c r="EI55" s="139"/>
      <c r="EJ55" s="139"/>
      <c r="EK55" s="139"/>
      <c r="EL55" s="139"/>
      <c r="EM55" s="139"/>
      <c r="EN55" s="139"/>
      <c r="EO55" s="139"/>
      <c r="EP55" s="139"/>
      <c r="EQ55" s="139"/>
      <c r="ER55" s="139"/>
      <c r="ES55" s="139"/>
      <c r="ET55" s="139"/>
      <c r="EU55" s="139"/>
      <c r="EV55" s="140"/>
      <c r="EW55" s="138">
        <f>データ!CO7</f>
        <v>15129</v>
      </c>
      <c r="EX55" s="139"/>
      <c r="EY55" s="139"/>
      <c r="EZ55" s="139"/>
      <c r="FA55" s="139"/>
      <c r="FB55" s="139"/>
      <c r="FC55" s="139"/>
      <c r="FD55" s="139"/>
      <c r="FE55" s="139"/>
      <c r="FF55" s="139"/>
      <c r="FG55" s="139"/>
      <c r="FH55" s="139"/>
      <c r="FI55" s="139"/>
      <c r="FJ55" s="139"/>
      <c r="FK55" s="140"/>
      <c r="FL55" s="138">
        <f>データ!CP7</f>
        <v>14848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84.2</v>
      </c>
      <c r="IL55" s="130"/>
      <c r="IM55" s="130"/>
      <c r="IN55" s="130"/>
      <c r="IO55" s="130"/>
      <c r="IP55" s="130"/>
      <c r="IQ55" s="130"/>
      <c r="IR55" s="130"/>
      <c r="IS55" s="130"/>
      <c r="IT55" s="130"/>
      <c r="IU55" s="130"/>
      <c r="IV55" s="130"/>
      <c r="IW55" s="130"/>
      <c r="IX55" s="130"/>
      <c r="IY55" s="131"/>
      <c r="IZ55" s="129">
        <f>データ!DA7</f>
        <v>82.6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31.4</v>
      </c>
      <c r="LZ55" s="130"/>
      <c r="MA55" s="130"/>
      <c r="MB55" s="130"/>
      <c r="MC55" s="130"/>
      <c r="MD55" s="130"/>
      <c r="ME55" s="130"/>
      <c r="MF55" s="130"/>
      <c r="MG55" s="130"/>
      <c r="MH55" s="130"/>
      <c r="MI55" s="130"/>
      <c r="MJ55" s="130"/>
      <c r="MK55" s="130"/>
      <c r="ML55" s="130"/>
      <c r="MM55" s="131"/>
      <c r="MN55" s="129">
        <f>データ!DL7</f>
        <v>23.2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t="str">
        <f>データ!CH7</f>
        <v>-</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t="str">
        <f>データ!CS7</f>
        <v>-</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t="str">
        <f>データ!DU7</f>
        <v>-</v>
      </c>
      <c r="BH79" s="151"/>
      <c r="BI79" s="151"/>
      <c r="BJ79" s="151"/>
      <c r="BK79" s="151"/>
      <c r="BL79" s="151"/>
      <c r="BM79" s="151"/>
      <c r="BN79" s="151"/>
      <c r="BO79" s="151"/>
      <c r="BP79" s="151"/>
      <c r="BQ79" s="151"/>
      <c r="BR79" s="151"/>
      <c r="BS79" s="151"/>
      <c r="BT79" s="151"/>
      <c r="BU79" s="151"/>
      <c r="BV79" s="151"/>
      <c r="BW79" s="151"/>
      <c r="BX79" s="151"/>
      <c r="BY79" s="151"/>
      <c r="BZ79" s="151">
        <f>データ!DV7</f>
        <v>0</v>
      </c>
      <c r="CA79" s="151"/>
      <c r="CB79" s="151"/>
      <c r="CC79" s="151"/>
      <c r="CD79" s="151"/>
      <c r="CE79" s="151"/>
      <c r="CF79" s="151"/>
      <c r="CG79" s="151"/>
      <c r="CH79" s="151"/>
      <c r="CI79" s="151"/>
      <c r="CJ79" s="151"/>
      <c r="CK79" s="151"/>
      <c r="CL79" s="151"/>
      <c r="CM79" s="151"/>
      <c r="CN79" s="151"/>
      <c r="CO79" s="151"/>
      <c r="CP79" s="151"/>
      <c r="CQ79" s="151"/>
      <c r="CR79" s="151"/>
      <c r="CS79" s="151">
        <f>データ!DW7</f>
        <v>9.1999999999999993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t="str">
        <f>データ!EF7</f>
        <v>-</v>
      </c>
      <c r="GB79" s="151"/>
      <c r="GC79" s="151"/>
      <c r="GD79" s="151"/>
      <c r="GE79" s="151"/>
      <c r="GF79" s="151"/>
      <c r="GG79" s="151"/>
      <c r="GH79" s="151"/>
      <c r="GI79" s="151"/>
      <c r="GJ79" s="151"/>
      <c r="GK79" s="151"/>
      <c r="GL79" s="151"/>
      <c r="GM79" s="151"/>
      <c r="GN79" s="151"/>
      <c r="GO79" s="151"/>
      <c r="GP79" s="151"/>
      <c r="GQ79" s="151"/>
      <c r="GR79" s="151"/>
      <c r="GS79" s="151"/>
      <c r="GT79" s="151">
        <f>データ!EG7</f>
        <v>0</v>
      </c>
      <c r="GU79" s="151"/>
      <c r="GV79" s="151"/>
      <c r="GW79" s="151"/>
      <c r="GX79" s="151"/>
      <c r="GY79" s="151"/>
      <c r="GZ79" s="151"/>
      <c r="HA79" s="151"/>
      <c r="HB79" s="151"/>
      <c r="HC79" s="151"/>
      <c r="HD79" s="151"/>
      <c r="HE79" s="151"/>
      <c r="HF79" s="151"/>
      <c r="HG79" s="151"/>
      <c r="HH79" s="151"/>
      <c r="HI79" s="151"/>
      <c r="HJ79" s="151"/>
      <c r="HK79" s="151"/>
      <c r="HL79" s="151"/>
      <c r="HM79" s="151">
        <f>データ!EH7</f>
        <v>12.3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f>データ!ER7</f>
        <v>692560</v>
      </c>
      <c r="LP79" s="152"/>
      <c r="LQ79" s="152"/>
      <c r="LR79" s="152"/>
      <c r="LS79" s="152"/>
      <c r="LT79" s="152"/>
      <c r="LU79" s="152"/>
      <c r="LV79" s="152"/>
      <c r="LW79" s="152"/>
      <c r="LX79" s="152"/>
      <c r="LY79" s="152"/>
      <c r="LZ79" s="152"/>
      <c r="MA79" s="152"/>
      <c r="MB79" s="152"/>
      <c r="MC79" s="152"/>
      <c r="MD79" s="152"/>
      <c r="ME79" s="152"/>
      <c r="MF79" s="152"/>
      <c r="MG79" s="152"/>
      <c r="MH79" s="152">
        <f>データ!ES7</f>
        <v>861560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t="str">
        <f>データ!DZ7</f>
        <v>-</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t="str">
        <f>データ!EK7</f>
        <v>-</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22ttg0eC0GhGvLxwO4nBgpXRF24+CjZnr1Mylh6qtKT0XLyUnIuFCMVJvWpdbBdKlRF8Wa3OWMN69A77hvLig==" saltValue="xOOnyHvf5XNQRIJli4DY8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153</v>
      </c>
      <c r="BR5" s="62" t="s">
        <v>144</v>
      </c>
      <c r="BS5" s="62" t="s">
        <v>145</v>
      </c>
      <c r="BT5" s="62" t="s">
        <v>146</v>
      </c>
      <c r="BU5" s="62" t="s">
        <v>147</v>
      </c>
      <c r="BV5" s="62" t="s">
        <v>148</v>
      </c>
      <c r="BW5" s="62" t="s">
        <v>149</v>
      </c>
      <c r="BX5" s="62" t="s">
        <v>150</v>
      </c>
      <c r="BY5" s="62" t="s">
        <v>151</v>
      </c>
      <c r="BZ5" s="62" t="s">
        <v>152</v>
      </c>
      <c r="CA5" s="62" t="s">
        <v>142</v>
      </c>
      <c r="CB5" s="62" t="s">
        <v>143</v>
      </c>
      <c r="CC5" s="62" t="s">
        <v>154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153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153</v>
      </c>
      <c r="EQ5" s="62" t="s">
        <v>144</v>
      </c>
      <c r="ER5" s="62" t="s">
        <v>145</v>
      </c>
      <c r="ES5" s="62" t="s">
        <v>146</v>
      </c>
      <c r="ET5" s="62" t="s">
        <v>147</v>
      </c>
      <c r="EU5" s="62" t="s">
        <v>148</v>
      </c>
      <c r="EV5" s="62" t="s">
        <v>149</v>
      </c>
      <c r="EW5" s="62" t="s">
        <v>150</v>
      </c>
      <c r="EX5" s="62" t="s">
        <v>151</v>
      </c>
      <c r="EY5" s="62" t="s">
        <v>152</v>
      </c>
    </row>
    <row r="6" spans="1:155" s="67" customFormat="1" x14ac:dyDescent="0.15">
      <c r="A6" s="48" t="s">
        <v>156</v>
      </c>
      <c r="B6" s="63">
        <f>B8</f>
        <v>2020</v>
      </c>
      <c r="C6" s="63">
        <f t="shared" ref="C6:M6" si="2">C8</f>
        <v>162019</v>
      </c>
      <c r="D6" s="63">
        <f t="shared" si="2"/>
        <v>46</v>
      </c>
      <c r="E6" s="63">
        <f t="shared" si="2"/>
        <v>6</v>
      </c>
      <c r="F6" s="63">
        <f t="shared" si="2"/>
        <v>0</v>
      </c>
      <c r="G6" s="63">
        <f t="shared" si="2"/>
        <v>2</v>
      </c>
      <c r="H6" s="155" t="str">
        <f>IF(H8&lt;&gt;I8,H8,"")&amp;IF(I8&lt;&gt;J8,I8,"")&amp;"　"&amp;J8</f>
        <v>富山県富山市　富山まちなか病院</v>
      </c>
      <c r="I6" s="156"/>
      <c r="J6" s="157"/>
      <c r="K6" s="63" t="str">
        <f t="shared" si="2"/>
        <v>条例全部</v>
      </c>
      <c r="L6" s="63" t="str">
        <f t="shared" si="2"/>
        <v>病院事業</v>
      </c>
      <c r="M6" s="63" t="str">
        <f t="shared" si="2"/>
        <v>一般病院</v>
      </c>
      <c r="N6" s="63" t="str">
        <f>N8</f>
        <v>50床以上～100床未満</v>
      </c>
      <c r="O6" s="63" t="str">
        <f>O8</f>
        <v>自治体職員 その他</v>
      </c>
      <c r="P6" s="63" t="str">
        <f>P8</f>
        <v>直営</v>
      </c>
      <c r="Q6" s="64">
        <f t="shared" ref="Q6:AH6" si="3">Q8</f>
        <v>5</v>
      </c>
      <c r="R6" s="63" t="str">
        <f t="shared" si="3"/>
        <v>-</v>
      </c>
      <c r="S6" s="63" t="str">
        <f t="shared" si="3"/>
        <v>ド 訓</v>
      </c>
      <c r="T6" s="63" t="str">
        <f t="shared" si="3"/>
        <v>救</v>
      </c>
      <c r="U6" s="64">
        <f>U8</f>
        <v>414102</v>
      </c>
      <c r="V6" s="64">
        <f>V8</f>
        <v>3833</v>
      </c>
      <c r="W6" s="63" t="str">
        <f>W8</f>
        <v>非該当</v>
      </c>
      <c r="X6" s="63" t="str">
        <f t="shared" ref="X6" si="4">X8</f>
        <v>非該当</v>
      </c>
      <c r="Y6" s="63" t="str">
        <f t="shared" si="3"/>
        <v>１０：１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t="e">
        <f>IF(AI8="-",NA(),AI8)</f>
        <v>#N/A</v>
      </c>
      <c r="AJ6" s="65" t="e">
        <f t="shared" ref="AJ6:AR6" si="5">IF(AJ8="-",NA(),AJ8)</f>
        <v>#N/A</v>
      </c>
      <c r="AK6" s="65" t="e">
        <f t="shared" si="5"/>
        <v>#N/A</v>
      </c>
      <c r="AL6" s="65">
        <f t="shared" si="5"/>
        <v>66.3</v>
      </c>
      <c r="AM6" s="65">
        <f t="shared" si="5"/>
        <v>80</v>
      </c>
      <c r="AN6" s="65" t="e">
        <f t="shared" si="5"/>
        <v>#N/A</v>
      </c>
      <c r="AO6" s="65" t="e">
        <f t="shared" si="5"/>
        <v>#N/A</v>
      </c>
      <c r="AP6" s="65" t="e">
        <f t="shared" si="5"/>
        <v>#N/A</v>
      </c>
      <c r="AQ6" s="65">
        <f t="shared" si="5"/>
        <v>97.7</v>
      </c>
      <c r="AR6" s="65">
        <f t="shared" si="5"/>
        <v>100.7</v>
      </c>
      <c r="AS6" s="65" t="str">
        <f>IF(AS8="-","【-】","【"&amp;SUBSTITUTE(TEXT(AS8,"#,##0.0"),"-","△")&amp;"】")</f>
        <v>【102.5】</v>
      </c>
      <c r="AT6" s="65" t="e">
        <f>IF(AT8="-",NA(),AT8)</f>
        <v>#N/A</v>
      </c>
      <c r="AU6" s="65" t="e">
        <f t="shared" ref="AU6:BC6" si="6">IF(AU8="-",NA(),AU8)</f>
        <v>#N/A</v>
      </c>
      <c r="AV6" s="65" t="e">
        <f t="shared" si="6"/>
        <v>#N/A</v>
      </c>
      <c r="AW6" s="65">
        <f t="shared" si="6"/>
        <v>66</v>
      </c>
      <c r="AX6" s="65">
        <f t="shared" si="6"/>
        <v>73.8</v>
      </c>
      <c r="AY6" s="65" t="e">
        <f t="shared" si="6"/>
        <v>#N/A</v>
      </c>
      <c r="AZ6" s="65" t="e">
        <f t="shared" si="6"/>
        <v>#N/A</v>
      </c>
      <c r="BA6" s="65" t="e">
        <f t="shared" si="6"/>
        <v>#N/A</v>
      </c>
      <c r="BB6" s="65">
        <f t="shared" si="6"/>
        <v>77.099999999999994</v>
      </c>
      <c r="BC6" s="65">
        <f t="shared" si="6"/>
        <v>73.8</v>
      </c>
      <c r="BD6" s="65" t="str">
        <f>IF(BD8="-","【-】","【"&amp;SUBSTITUTE(TEXT(BD8,"#,##0.0"),"-","△")&amp;"】")</f>
        <v>【84.7】</v>
      </c>
      <c r="BE6" s="65" t="e">
        <f>IF(BE8="-",NA(),BE8)</f>
        <v>#N/A</v>
      </c>
      <c r="BF6" s="65" t="e">
        <f t="shared" ref="BF6:BN6" si="7">IF(BF8="-",NA(),BF8)</f>
        <v>#N/A</v>
      </c>
      <c r="BG6" s="65" t="e">
        <f t="shared" si="7"/>
        <v>#N/A</v>
      </c>
      <c r="BH6" s="65">
        <f t="shared" si="7"/>
        <v>52.9</v>
      </c>
      <c r="BI6" s="65">
        <f t="shared" si="7"/>
        <v>75.2</v>
      </c>
      <c r="BJ6" s="65" t="e">
        <f t="shared" si="7"/>
        <v>#N/A</v>
      </c>
      <c r="BK6" s="65" t="e">
        <f t="shared" si="7"/>
        <v>#N/A</v>
      </c>
      <c r="BL6" s="65" t="e">
        <f t="shared" si="7"/>
        <v>#N/A</v>
      </c>
      <c r="BM6" s="65">
        <f t="shared" si="7"/>
        <v>118.8</v>
      </c>
      <c r="BN6" s="65">
        <f t="shared" si="7"/>
        <v>136</v>
      </c>
      <c r="BO6" s="65" t="str">
        <f>IF(BO8="-","【-】","【"&amp;SUBSTITUTE(TEXT(BO8,"#,##0.0"),"-","△")&amp;"】")</f>
        <v>【69.3】</v>
      </c>
      <c r="BP6" s="65" t="e">
        <f>IF(BP8="-",NA(),BP8)</f>
        <v>#N/A</v>
      </c>
      <c r="BQ6" s="65" t="e">
        <f t="shared" ref="BQ6:BY6" si="8">IF(BQ8="-",NA(),BQ8)</f>
        <v>#N/A</v>
      </c>
      <c r="BR6" s="65" t="e">
        <f t="shared" si="8"/>
        <v>#N/A</v>
      </c>
      <c r="BS6" s="65">
        <f t="shared" si="8"/>
        <v>51.1</v>
      </c>
      <c r="BT6" s="65">
        <f t="shared" si="8"/>
        <v>69.599999999999994</v>
      </c>
      <c r="BU6" s="65" t="e">
        <f t="shared" si="8"/>
        <v>#N/A</v>
      </c>
      <c r="BV6" s="65" t="e">
        <f t="shared" si="8"/>
        <v>#N/A</v>
      </c>
      <c r="BW6" s="65" t="e">
        <f t="shared" si="8"/>
        <v>#N/A</v>
      </c>
      <c r="BX6" s="65">
        <f t="shared" si="8"/>
        <v>66.099999999999994</v>
      </c>
      <c r="BY6" s="65">
        <f t="shared" si="8"/>
        <v>62.3</v>
      </c>
      <c r="BZ6" s="65" t="str">
        <f>IF(BZ8="-","【-】","【"&amp;SUBSTITUTE(TEXT(BZ8,"#,##0.0"),"-","△")&amp;"】")</f>
        <v>【67.2】</v>
      </c>
      <c r="CA6" s="66" t="e">
        <f>IF(CA8="-",NA(),CA8)</f>
        <v>#N/A</v>
      </c>
      <c r="CB6" s="66" t="e">
        <f t="shared" ref="CB6:CJ6" si="9">IF(CB8="-",NA(),CB8)</f>
        <v>#N/A</v>
      </c>
      <c r="CC6" s="66" t="e">
        <f t="shared" si="9"/>
        <v>#N/A</v>
      </c>
      <c r="CD6" s="66">
        <f t="shared" si="9"/>
        <v>27920</v>
      </c>
      <c r="CE6" s="66">
        <f t="shared" si="9"/>
        <v>30367</v>
      </c>
      <c r="CF6" s="66" t="e">
        <f t="shared" si="9"/>
        <v>#N/A</v>
      </c>
      <c r="CG6" s="66" t="e">
        <f t="shared" si="9"/>
        <v>#N/A</v>
      </c>
      <c r="CH6" s="66" t="e">
        <f t="shared" si="9"/>
        <v>#N/A</v>
      </c>
      <c r="CI6" s="66">
        <f t="shared" si="9"/>
        <v>26415</v>
      </c>
      <c r="CJ6" s="66">
        <f t="shared" si="9"/>
        <v>27227</v>
      </c>
      <c r="CK6" s="65" t="str">
        <f>IF(CK8="-","【-】","【"&amp;SUBSTITUTE(TEXT(CK8,"#,##0"),"-","△")&amp;"】")</f>
        <v>【56,733】</v>
      </c>
      <c r="CL6" s="66" t="e">
        <f>IF(CL8="-",NA(),CL8)</f>
        <v>#N/A</v>
      </c>
      <c r="CM6" s="66" t="e">
        <f t="shared" ref="CM6:CU6" si="10">IF(CM8="-",NA(),CM8)</f>
        <v>#N/A</v>
      </c>
      <c r="CN6" s="66" t="e">
        <f t="shared" si="10"/>
        <v>#N/A</v>
      </c>
      <c r="CO6" s="66">
        <f t="shared" si="10"/>
        <v>15129</v>
      </c>
      <c r="CP6" s="66">
        <f t="shared" si="10"/>
        <v>14848</v>
      </c>
      <c r="CQ6" s="66" t="e">
        <f t="shared" si="10"/>
        <v>#N/A</v>
      </c>
      <c r="CR6" s="66" t="e">
        <f t="shared" si="10"/>
        <v>#N/A</v>
      </c>
      <c r="CS6" s="66" t="e">
        <f t="shared" si="10"/>
        <v>#N/A</v>
      </c>
      <c r="CT6" s="66">
        <f t="shared" si="10"/>
        <v>9135</v>
      </c>
      <c r="CU6" s="66">
        <f t="shared" si="10"/>
        <v>9509</v>
      </c>
      <c r="CV6" s="65" t="str">
        <f>IF(CV8="-","【-】","【"&amp;SUBSTITUTE(TEXT(CV8,"#,##0"),"-","△")&amp;"】")</f>
        <v>【16,778】</v>
      </c>
      <c r="CW6" s="65" t="e">
        <f>IF(CW8="-",NA(),CW8)</f>
        <v>#N/A</v>
      </c>
      <c r="CX6" s="65" t="e">
        <f t="shared" ref="CX6:DF6" si="11">IF(CX8="-",NA(),CX8)</f>
        <v>#N/A</v>
      </c>
      <c r="CY6" s="65" t="e">
        <f t="shared" si="11"/>
        <v>#N/A</v>
      </c>
      <c r="CZ6" s="65">
        <f t="shared" si="11"/>
        <v>84.2</v>
      </c>
      <c r="DA6" s="65">
        <f t="shared" si="11"/>
        <v>82.6</v>
      </c>
      <c r="DB6" s="65" t="e">
        <f t="shared" si="11"/>
        <v>#N/A</v>
      </c>
      <c r="DC6" s="65" t="e">
        <f t="shared" si="11"/>
        <v>#N/A</v>
      </c>
      <c r="DD6" s="65" t="e">
        <f t="shared" si="11"/>
        <v>#N/A</v>
      </c>
      <c r="DE6" s="65">
        <f t="shared" si="11"/>
        <v>72</v>
      </c>
      <c r="DF6" s="65">
        <f t="shared" si="11"/>
        <v>77.7</v>
      </c>
      <c r="DG6" s="65" t="str">
        <f>IF(DG8="-","【-】","【"&amp;SUBSTITUTE(TEXT(DG8,"#,##0.0"),"-","△")&amp;"】")</f>
        <v>【58.8】</v>
      </c>
      <c r="DH6" s="65" t="e">
        <f>IF(DH8="-",NA(),DH8)</f>
        <v>#N/A</v>
      </c>
      <c r="DI6" s="65" t="e">
        <f t="shared" ref="DI6:DQ6" si="12">IF(DI8="-",NA(),DI8)</f>
        <v>#N/A</v>
      </c>
      <c r="DJ6" s="65" t="e">
        <f t="shared" si="12"/>
        <v>#N/A</v>
      </c>
      <c r="DK6" s="65">
        <f t="shared" si="12"/>
        <v>31.4</v>
      </c>
      <c r="DL6" s="65">
        <f t="shared" si="12"/>
        <v>23.2</v>
      </c>
      <c r="DM6" s="65" t="e">
        <f t="shared" si="12"/>
        <v>#N/A</v>
      </c>
      <c r="DN6" s="65" t="e">
        <f t="shared" si="12"/>
        <v>#N/A</v>
      </c>
      <c r="DO6" s="65" t="e">
        <f t="shared" si="12"/>
        <v>#N/A</v>
      </c>
      <c r="DP6" s="65">
        <f t="shared" si="12"/>
        <v>16</v>
      </c>
      <c r="DQ6" s="65">
        <f t="shared" si="12"/>
        <v>15.7</v>
      </c>
      <c r="DR6" s="65" t="str">
        <f>IF(DR8="-","【-】","【"&amp;SUBSTITUTE(TEXT(DR8,"#,##0.0"),"-","△")&amp;"】")</f>
        <v>【24.8】</v>
      </c>
      <c r="DS6" s="65" t="e">
        <f>IF(DS8="-",NA(),DS8)</f>
        <v>#N/A</v>
      </c>
      <c r="DT6" s="65" t="e">
        <f t="shared" ref="DT6:EB6" si="13">IF(DT8="-",NA(),DT8)</f>
        <v>#N/A</v>
      </c>
      <c r="DU6" s="65" t="e">
        <f t="shared" si="13"/>
        <v>#N/A</v>
      </c>
      <c r="DV6" s="65">
        <f t="shared" si="13"/>
        <v>0</v>
      </c>
      <c r="DW6" s="65">
        <f t="shared" si="13"/>
        <v>9.1999999999999993</v>
      </c>
      <c r="DX6" s="65" t="e">
        <f t="shared" si="13"/>
        <v>#N/A</v>
      </c>
      <c r="DY6" s="65" t="e">
        <f t="shared" si="13"/>
        <v>#N/A</v>
      </c>
      <c r="DZ6" s="65" t="e">
        <f t="shared" si="13"/>
        <v>#N/A</v>
      </c>
      <c r="EA6" s="65">
        <f t="shared" si="13"/>
        <v>56.4</v>
      </c>
      <c r="EB6" s="65">
        <f t="shared" si="13"/>
        <v>56.9</v>
      </c>
      <c r="EC6" s="65" t="str">
        <f>IF(EC8="-","【-】","【"&amp;SUBSTITUTE(TEXT(EC8,"#,##0.0"),"-","△")&amp;"】")</f>
        <v>【54.8】</v>
      </c>
      <c r="ED6" s="65" t="e">
        <f>IF(ED8="-",NA(),ED8)</f>
        <v>#N/A</v>
      </c>
      <c r="EE6" s="65" t="e">
        <f t="shared" ref="EE6:EM6" si="14">IF(EE8="-",NA(),EE8)</f>
        <v>#N/A</v>
      </c>
      <c r="EF6" s="65" t="e">
        <f t="shared" si="14"/>
        <v>#N/A</v>
      </c>
      <c r="EG6" s="65">
        <f t="shared" si="14"/>
        <v>0</v>
      </c>
      <c r="EH6" s="65">
        <f t="shared" si="14"/>
        <v>12.3</v>
      </c>
      <c r="EI6" s="65" t="e">
        <f t="shared" si="14"/>
        <v>#N/A</v>
      </c>
      <c r="EJ6" s="65" t="e">
        <f t="shared" si="14"/>
        <v>#N/A</v>
      </c>
      <c r="EK6" s="65" t="e">
        <f t="shared" si="14"/>
        <v>#N/A</v>
      </c>
      <c r="EL6" s="65">
        <f t="shared" si="14"/>
        <v>73.400000000000006</v>
      </c>
      <c r="EM6" s="65">
        <f t="shared" si="14"/>
        <v>72.5</v>
      </c>
      <c r="EN6" s="65" t="str">
        <f>IF(EN8="-","【-】","【"&amp;SUBSTITUTE(TEXT(EN8,"#,##0.0"),"-","△")&amp;"】")</f>
        <v>【70.3】</v>
      </c>
      <c r="EO6" s="66" t="e">
        <f>IF(EO8="-",NA(),EO8)</f>
        <v>#N/A</v>
      </c>
      <c r="EP6" s="66" t="e">
        <f t="shared" ref="EP6:EX6" si="15">IF(EP8="-",NA(),EP8)</f>
        <v>#N/A</v>
      </c>
      <c r="EQ6" s="66" t="e">
        <f t="shared" si="15"/>
        <v>#N/A</v>
      </c>
      <c r="ER6" s="66">
        <f t="shared" si="15"/>
        <v>692560</v>
      </c>
      <c r="ES6" s="66">
        <f t="shared" si="15"/>
        <v>861560</v>
      </c>
      <c r="ET6" s="66" t="e">
        <f t="shared" si="15"/>
        <v>#N/A</v>
      </c>
      <c r="EU6" s="66" t="e">
        <f t="shared" si="15"/>
        <v>#N/A</v>
      </c>
      <c r="EV6" s="66" t="e">
        <f t="shared" si="15"/>
        <v>#N/A</v>
      </c>
      <c r="EW6" s="66">
        <f t="shared" si="15"/>
        <v>40117620</v>
      </c>
      <c r="EX6" s="66">
        <f t="shared" si="15"/>
        <v>42330999</v>
      </c>
      <c r="EY6" s="66" t="str">
        <f>IF(EY8="-","【-】","【"&amp;SUBSTITUTE(TEXT(EY8,"#,##0"),"-","△")&amp;"】")</f>
        <v>【49,168,683】</v>
      </c>
    </row>
    <row r="7" spans="1:155" s="67" customFormat="1" x14ac:dyDescent="0.15">
      <c r="A7" s="48" t="s">
        <v>157</v>
      </c>
      <c r="B7" s="63">
        <f t="shared" ref="B7:AH7" si="16">B8</f>
        <v>2020</v>
      </c>
      <c r="C7" s="63">
        <f t="shared" si="16"/>
        <v>162019</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 その他</v>
      </c>
      <c r="P7" s="63" t="str">
        <f>P8</f>
        <v>直営</v>
      </c>
      <c r="Q7" s="64">
        <f t="shared" si="16"/>
        <v>5</v>
      </c>
      <c r="R7" s="63" t="str">
        <f t="shared" si="16"/>
        <v>-</v>
      </c>
      <c r="S7" s="63" t="str">
        <f t="shared" si="16"/>
        <v>ド 訓</v>
      </c>
      <c r="T7" s="63" t="str">
        <f t="shared" si="16"/>
        <v>救</v>
      </c>
      <c r="U7" s="64">
        <f>U8</f>
        <v>414102</v>
      </c>
      <c r="V7" s="64">
        <f>V8</f>
        <v>3833</v>
      </c>
      <c r="W7" s="63" t="str">
        <f>W8</f>
        <v>非該当</v>
      </c>
      <c r="X7" s="63" t="str">
        <f t="shared" si="16"/>
        <v>非該当</v>
      </c>
      <c r="Y7" s="63" t="str">
        <f t="shared" si="16"/>
        <v>１０：１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t="str">
        <f>AI8</f>
        <v>-</v>
      </c>
      <c r="AJ7" s="65" t="str">
        <f t="shared" ref="AJ7:AR7" si="17">AJ8</f>
        <v>-</v>
      </c>
      <c r="AK7" s="65" t="str">
        <f t="shared" si="17"/>
        <v>-</v>
      </c>
      <c r="AL7" s="65">
        <f t="shared" si="17"/>
        <v>66.3</v>
      </c>
      <c r="AM7" s="65">
        <f t="shared" si="17"/>
        <v>80</v>
      </c>
      <c r="AN7" s="65" t="str">
        <f t="shared" si="17"/>
        <v>-</v>
      </c>
      <c r="AO7" s="65" t="str">
        <f t="shared" si="17"/>
        <v>-</v>
      </c>
      <c r="AP7" s="65" t="str">
        <f t="shared" si="17"/>
        <v>-</v>
      </c>
      <c r="AQ7" s="65">
        <f t="shared" si="17"/>
        <v>97.7</v>
      </c>
      <c r="AR7" s="65">
        <f t="shared" si="17"/>
        <v>100.7</v>
      </c>
      <c r="AS7" s="65"/>
      <c r="AT7" s="65" t="str">
        <f>AT8</f>
        <v>-</v>
      </c>
      <c r="AU7" s="65" t="str">
        <f t="shared" ref="AU7:BC7" si="18">AU8</f>
        <v>-</v>
      </c>
      <c r="AV7" s="65" t="str">
        <f t="shared" si="18"/>
        <v>-</v>
      </c>
      <c r="AW7" s="65">
        <f t="shared" si="18"/>
        <v>66</v>
      </c>
      <c r="AX7" s="65">
        <f t="shared" si="18"/>
        <v>73.8</v>
      </c>
      <c r="AY7" s="65" t="str">
        <f t="shared" si="18"/>
        <v>-</v>
      </c>
      <c r="AZ7" s="65" t="str">
        <f t="shared" si="18"/>
        <v>-</v>
      </c>
      <c r="BA7" s="65" t="str">
        <f t="shared" si="18"/>
        <v>-</v>
      </c>
      <c r="BB7" s="65">
        <f t="shared" si="18"/>
        <v>77.099999999999994</v>
      </c>
      <c r="BC7" s="65">
        <f t="shared" si="18"/>
        <v>73.8</v>
      </c>
      <c r="BD7" s="65"/>
      <c r="BE7" s="65" t="str">
        <f>BE8</f>
        <v>-</v>
      </c>
      <c r="BF7" s="65" t="str">
        <f t="shared" ref="BF7:BN7" si="19">BF8</f>
        <v>-</v>
      </c>
      <c r="BG7" s="65" t="str">
        <f t="shared" si="19"/>
        <v>-</v>
      </c>
      <c r="BH7" s="65">
        <f t="shared" si="19"/>
        <v>52.9</v>
      </c>
      <c r="BI7" s="65">
        <f t="shared" si="19"/>
        <v>75.2</v>
      </c>
      <c r="BJ7" s="65" t="str">
        <f t="shared" si="19"/>
        <v>-</v>
      </c>
      <c r="BK7" s="65" t="str">
        <f t="shared" si="19"/>
        <v>-</v>
      </c>
      <c r="BL7" s="65" t="str">
        <f t="shared" si="19"/>
        <v>-</v>
      </c>
      <c r="BM7" s="65">
        <f t="shared" si="19"/>
        <v>118.8</v>
      </c>
      <c r="BN7" s="65">
        <f t="shared" si="19"/>
        <v>136</v>
      </c>
      <c r="BO7" s="65"/>
      <c r="BP7" s="65" t="str">
        <f>BP8</f>
        <v>-</v>
      </c>
      <c r="BQ7" s="65" t="str">
        <f t="shared" ref="BQ7:BY7" si="20">BQ8</f>
        <v>-</v>
      </c>
      <c r="BR7" s="65" t="str">
        <f t="shared" si="20"/>
        <v>-</v>
      </c>
      <c r="BS7" s="65">
        <f t="shared" si="20"/>
        <v>51.1</v>
      </c>
      <c r="BT7" s="65">
        <f t="shared" si="20"/>
        <v>69.599999999999994</v>
      </c>
      <c r="BU7" s="65" t="str">
        <f t="shared" si="20"/>
        <v>-</v>
      </c>
      <c r="BV7" s="65" t="str">
        <f t="shared" si="20"/>
        <v>-</v>
      </c>
      <c r="BW7" s="65" t="str">
        <f t="shared" si="20"/>
        <v>-</v>
      </c>
      <c r="BX7" s="65">
        <f t="shared" si="20"/>
        <v>66.099999999999994</v>
      </c>
      <c r="BY7" s="65">
        <f t="shared" si="20"/>
        <v>62.3</v>
      </c>
      <c r="BZ7" s="65"/>
      <c r="CA7" s="66" t="str">
        <f>CA8</f>
        <v>-</v>
      </c>
      <c r="CB7" s="66" t="str">
        <f t="shared" ref="CB7:CJ7" si="21">CB8</f>
        <v>-</v>
      </c>
      <c r="CC7" s="66" t="str">
        <f t="shared" si="21"/>
        <v>-</v>
      </c>
      <c r="CD7" s="66">
        <f t="shared" si="21"/>
        <v>27920</v>
      </c>
      <c r="CE7" s="66">
        <f t="shared" si="21"/>
        <v>30367</v>
      </c>
      <c r="CF7" s="66" t="str">
        <f t="shared" si="21"/>
        <v>-</v>
      </c>
      <c r="CG7" s="66" t="str">
        <f t="shared" si="21"/>
        <v>-</v>
      </c>
      <c r="CH7" s="66" t="str">
        <f t="shared" si="21"/>
        <v>-</v>
      </c>
      <c r="CI7" s="66">
        <f t="shared" si="21"/>
        <v>26415</v>
      </c>
      <c r="CJ7" s="66">
        <f t="shared" si="21"/>
        <v>27227</v>
      </c>
      <c r="CK7" s="65"/>
      <c r="CL7" s="66" t="str">
        <f>CL8</f>
        <v>-</v>
      </c>
      <c r="CM7" s="66" t="str">
        <f t="shared" ref="CM7:CU7" si="22">CM8</f>
        <v>-</v>
      </c>
      <c r="CN7" s="66" t="str">
        <f t="shared" si="22"/>
        <v>-</v>
      </c>
      <c r="CO7" s="66">
        <f t="shared" si="22"/>
        <v>15129</v>
      </c>
      <c r="CP7" s="66">
        <f t="shared" si="22"/>
        <v>14848</v>
      </c>
      <c r="CQ7" s="66" t="str">
        <f t="shared" si="22"/>
        <v>-</v>
      </c>
      <c r="CR7" s="66" t="str">
        <f t="shared" si="22"/>
        <v>-</v>
      </c>
      <c r="CS7" s="66" t="str">
        <f t="shared" si="22"/>
        <v>-</v>
      </c>
      <c r="CT7" s="66">
        <f t="shared" si="22"/>
        <v>9135</v>
      </c>
      <c r="CU7" s="66">
        <f t="shared" si="22"/>
        <v>9509</v>
      </c>
      <c r="CV7" s="65"/>
      <c r="CW7" s="65" t="str">
        <f>CW8</f>
        <v>-</v>
      </c>
      <c r="CX7" s="65" t="str">
        <f t="shared" ref="CX7:DF7" si="23">CX8</f>
        <v>-</v>
      </c>
      <c r="CY7" s="65" t="str">
        <f t="shared" si="23"/>
        <v>-</v>
      </c>
      <c r="CZ7" s="65">
        <f t="shared" si="23"/>
        <v>84.2</v>
      </c>
      <c r="DA7" s="65">
        <f t="shared" si="23"/>
        <v>82.6</v>
      </c>
      <c r="DB7" s="65" t="str">
        <f t="shared" si="23"/>
        <v>-</v>
      </c>
      <c r="DC7" s="65" t="str">
        <f t="shared" si="23"/>
        <v>-</v>
      </c>
      <c r="DD7" s="65" t="str">
        <f t="shared" si="23"/>
        <v>-</v>
      </c>
      <c r="DE7" s="65">
        <f t="shared" si="23"/>
        <v>72</v>
      </c>
      <c r="DF7" s="65">
        <f t="shared" si="23"/>
        <v>77.7</v>
      </c>
      <c r="DG7" s="65"/>
      <c r="DH7" s="65" t="str">
        <f>DH8</f>
        <v>-</v>
      </c>
      <c r="DI7" s="65" t="str">
        <f t="shared" ref="DI7:DQ7" si="24">DI8</f>
        <v>-</v>
      </c>
      <c r="DJ7" s="65" t="str">
        <f t="shared" si="24"/>
        <v>-</v>
      </c>
      <c r="DK7" s="65">
        <f t="shared" si="24"/>
        <v>31.4</v>
      </c>
      <c r="DL7" s="65">
        <f t="shared" si="24"/>
        <v>23.2</v>
      </c>
      <c r="DM7" s="65" t="str">
        <f t="shared" si="24"/>
        <v>-</v>
      </c>
      <c r="DN7" s="65" t="str">
        <f t="shared" si="24"/>
        <v>-</v>
      </c>
      <c r="DO7" s="65" t="str">
        <f t="shared" si="24"/>
        <v>-</v>
      </c>
      <c r="DP7" s="65">
        <f t="shared" si="24"/>
        <v>16</v>
      </c>
      <c r="DQ7" s="65">
        <f t="shared" si="24"/>
        <v>15.7</v>
      </c>
      <c r="DR7" s="65"/>
      <c r="DS7" s="65" t="str">
        <f>DS8</f>
        <v>-</v>
      </c>
      <c r="DT7" s="65" t="str">
        <f t="shared" ref="DT7:EB7" si="25">DT8</f>
        <v>-</v>
      </c>
      <c r="DU7" s="65" t="str">
        <f t="shared" si="25"/>
        <v>-</v>
      </c>
      <c r="DV7" s="65">
        <f t="shared" si="25"/>
        <v>0</v>
      </c>
      <c r="DW7" s="65">
        <f t="shared" si="25"/>
        <v>9.1999999999999993</v>
      </c>
      <c r="DX7" s="65" t="str">
        <f t="shared" si="25"/>
        <v>-</v>
      </c>
      <c r="DY7" s="65" t="str">
        <f t="shared" si="25"/>
        <v>-</v>
      </c>
      <c r="DZ7" s="65" t="str">
        <f t="shared" si="25"/>
        <v>-</v>
      </c>
      <c r="EA7" s="65">
        <f t="shared" si="25"/>
        <v>56.4</v>
      </c>
      <c r="EB7" s="65">
        <f t="shared" si="25"/>
        <v>56.9</v>
      </c>
      <c r="EC7" s="65"/>
      <c r="ED7" s="65" t="str">
        <f>ED8</f>
        <v>-</v>
      </c>
      <c r="EE7" s="65" t="str">
        <f t="shared" ref="EE7:EM7" si="26">EE8</f>
        <v>-</v>
      </c>
      <c r="EF7" s="65" t="str">
        <f t="shared" si="26"/>
        <v>-</v>
      </c>
      <c r="EG7" s="65">
        <f t="shared" si="26"/>
        <v>0</v>
      </c>
      <c r="EH7" s="65">
        <f t="shared" si="26"/>
        <v>12.3</v>
      </c>
      <c r="EI7" s="65" t="str">
        <f t="shared" si="26"/>
        <v>-</v>
      </c>
      <c r="EJ7" s="65" t="str">
        <f t="shared" si="26"/>
        <v>-</v>
      </c>
      <c r="EK7" s="65" t="str">
        <f t="shared" si="26"/>
        <v>-</v>
      </c>
      <c r="EL7" s="65">
        <f t="shared" si="26"/>
        <v>73.400000000000006</v>
      </c>
      <c r="EM7" s="65">
        <f t="shared" si="26"/>
        <v>72.5</v>
      </c>
      <c r="EN7" s="65"/>
      <c r="EO7" s="66" t="str">
        <f>EO8</f>
        <v>-</v>
      </c>
      <c r="EP7" s="66" t="str">
        <f t="shared" ref="EP7:EX7" si="27">EP8</f>
        <v>-</v>
      </c>
      <c r="EQ7" s="66" t="str">
        <f t="shared" si="27"/>
        <v>-</v>
      </c>
      <c r="ER7" s="66">
        <f t="shared" si="27"/>
        <v>692560</v>
      </c>
      <c r="ES7" s="66">
        <f t="shared" si="27"/>
        <v>861560</v>
      </c>
      <c r="ET7" s="66" t="str">
        <f t="shared" si="27"/>
        <v>-</v>
      </c>
      <c r="EU7" s="66" t="str">
        <f t="shared" si="27"/>
        <v>-</v>
      </c>
      <c r="EV7" s="66" t="str">
        <f t="shared" si="27"/>
        <v>-</v>
      </c>
      <c r="EW7" s="66">
        <f t="shared" si="27"/>
        <v>40117620</v>
      </c>
      <c r="EX7" s="66">
        <f t="shared" si="27"/>
        <v>42330999</v>
      </c>
      <c r="EY7" s="66"/>
    </row>
    <row r="8" spans="1:155" s="67" customFormat="1" x14ac:dyDescent="0.15">
      <c r="A8" s="48"/>
      <c r="B8" s="68">
        <v>2020</v>
      </c>
      <c r="C8" s="68">
        <v>162019</v>
      </c>
      <c r="D8" s="68">
        <v>46</v>
      </c>
      <c r="E8" s="68">
        <v>6</v>
      </c>
      <c r="F8" s="68">
        <v>0</v>
      </c>
      <c r="G8" s="68">
        <v>2</v>
      </c>
      <c r="H8" s="68" t="s">
        <v>158</v>
      </c>
      <c r="I8" s="68" t="s">
        <v>159</v>
      </c>
      <c r="J8" s="68" t="s">
        <v>160</v>
      </c>
      <c r="K8" s="68" t="s">
        <v>161</v>
      </c>
      <c r="L8" s="68" t="s">
        <v>162</v>
      </c>
      <c r="M8" s="68" t="s">
        <v>163</v>
      </c>
      <c r="N8" s="68" t="s">
        <v>164</v>
      </c>
      <c r="O8" s="68" t="s">
        <v>165</v>
      </c>
      <c r="P8" s="68" t="s">
        <v>166</v>
      </c>
      <c r="Q8" s="69">
        <v>5</v>
      </c>
      <c r="R8" s="68" t="s">
        <v>39</v>
      </c>
      <c r="S8" s="68" t="s">
        <v>167</v>
      </c>
      <c r="T8" s="68" t="s">
        <v>168</v>
      </c>
      <c r="U8" s="69">
        <v>414102</v>
      </c>
      <c r="V8" s="69">
        <v>3833</v>
      </c>
      <c r="W8" s="68" t="s">
        <v>169</v>
      </c>
      <c r="X8" s="68" t="s">
        <v>169</v>
      </c>
      <c r="Y8" s="70" t="s">
        <v>170</v>
      </c>
      <c r="Z8" s="69">
        <v>50</v>
      </c>
      <c r="AA8" s="69" t="s">
        <v>39</v>
      </c>
      <c r="AB8" s="69" t="s">
        <v>39</v>
      </c>
      <c r="AC8" s="69" t="s">
        <v>39</v>
      </c>
      <c r="AD8" s="69" t="s">
        <v>39</v>
      </c>
      <c r="AE8" s="69">
        <v>50</v>
      </c>
      <c r="AF8" s="69">
        <v>50</v>
      </c>
      <c r="AG8" s="69" t="s">
        <v>39</v>
      </c>
      <c r="AH8" s="69">
        <v>50</v>
      </c>
      <c r="AI8" s="71" t="s">
        <v>39</v>
      </c>
      <c r="AJ8" s="71" t="s">
        <v>39</v>
      </c>
      <c r="AK8" s="71" t="s">
        <v>39</v>
      </c>
      <c r="AL8" s="71">
        <v>66.3</v>
      </c>
      <c r="AM8" s="71">
        <v>80</v>
      </c>
      <c r="AN8" s="71" t="s">
        <v>39</v>
      </c>
      <c r="AO8" s="71" t="s">
        <v>39</v>
      </c>
      <c r="AP8" s="71" t="s">
        <v>39</v>
      </c>
      <c r="AQ8" s="71">
        <v>97.7</v>
      </c>
      <c r="AR8" s="71">
        <v>100.7</v>
      </c>
      <c r="AS8" s="71">
        <v>102.5</v>
      </c>
      <c r="AT8" s="71" t="s">
        <v>39</v>
      </c>
      <c r="AU8" s="71" t="s">
        <v>39</v>
      </c>
      <c r="AV8" s="71" t="s">
        <v>39</v>
      </c>
      <c r="AW8" s="71">
        <v>66</v>
      </c>
      <c r="AX8" s="71">
        <v>73.8</v>
      </c>
      <c r="AY8" s="71" t="s">
        <v>39</v>
      </c>
      <c r="AZ8" s="71" t="s">
        <v>39</v>
      </c>
      <c r="BA8" s="71" t="s">
        <v>39</v>
      </c>
      <c r="BB8" s="71">
        <v>77.099999999999994</v>
      </c>
      <c r="BC8" s="71">
        <v>73.8</v>
      </c>
      <c r="BD8" s="71">
        <v>84.7</v>
      </c>
      <c r="BE8" s="72" t="s">
        <v>39</v>
      </c>
      <c r="BF8" s="72" t="s">
        <v>39</v>
      </c>
      <c r="BG8" s="72" t="s">
        <v>39</v>
      </c>
      <c r="BH8" s="72">
        <v>52.9</v>
      </c>
      <c r="BI8" s="72">
        <v>75.2</v>
      </c>
      <c r="BJ8" s="72" t="s">
        <v>39</v>
      </c>
      <c r="BK8" s="72" t="s">
        <v>39</v>
      </c>
      <c r="BL8" s="72" t="s">
        <v>39</v>
      </c>
      <c r="BM8" s="72">
        <v>118.8</v>
      </c>
      <c r="BN8" s="72">
        <v>136</v>
      </c>
      <c r="BO8" s="72">
        <v>69.3</v>
      </c>
      <c r="BP8" s="71" t="s">
        <v>39</v>
      </c>
      <c r="BQ8" s="71" t="s">
        <v>39</v>
      </c>
      <c r="BR8" s="71" t="s">
        <v>39</v>
      </c>
      <c r="BS8" s="71">
        <v>51.1</v>
      </c>
      <c r="BT8" s="71">
        <v>69.599999999999994</v>
      </c>
      <c r="BU8" s="71" t="s">
        <v>39</v>
      </c>
      <c r="BV8" s="71" t="s">
        <v>39</v>
      </c>
      <c r="BW8" s="71" t="s">
        <v>39</v>
      </c>
      <c r="BX8" s="71">
        <v>66.099999999999994</v>
      </c>
      <c r="BY8" s="71">
        <v>62.3</v>
      </c>
      <c r="BZ8" s="71">
        <v>67.2</v>
      </c>
      <c r="CA8" s="72" t="s">
        <v>39</v>
      </c>
      <c r="CB8" s="72" t="s">
        <v>39</v>
      </c>
      <c r="CC8" s="72" t="s">
        <v>39</v>
      </c>
      <c r="CD8" s="72">
        <v>27920</v>
      </c>
      <c r="CE8" s="72">
        <v>30367</v>
      </c>
      <c r="CF8" s="72" t="s">
        <v>39</v>
      </c>
      <c r="CG8" s="72" t="s">
        <v>39</v>
      </c>
      <c r="CH8" s="72" t="s">
        <v>39</v>
      </c>
      <c r="CI8" s="72">
        <v>26415</v>
      </c>
      <c r="CJ8" s="72">
        <v>27227</v>
      </c>
      <c r="CK8" s="71">
        <v>56733</v>
      </c>
      <c r="CL8" s="72" t="s">
        <v>39</v>
      </c>
      <c r="CM8" s="72" t="s">
        <v>39</v>
      </c>
      <c r="CN8" s="72" t="s">
        <v>39</v>
      </c>
      <c r="CO8" s="72">
        <v>15129</v>
      </c>
      <c r="CP8" s="72">
        <v>14848</v>
      </c>
      <c r="CQ8" s="72" t="s">
        <v>39</v>
      </c>
      <c r="CR8" s="72" t="s">
        <v>39</v>
      </c>
      <c r="CS8" s="72" t="s">
        <v>39</v>
      </c>
      <c r="CT8" s="72">
        <v>9135</v>
      </c>
      <c r="CU8" s="72">
        <v>9509</v>
      </c>
      <c r="CV8" s="71">
        <v>16778</v>
      </c>
      <c r="CW8" s="72" t="s">
        <v>39</v>
      </c>
      <c r="CX8" s="72" t="s">
        <v>39</v>
      </c>
      <c r="CY8" s="72" t="s">
        <v>39</v>
      </c>
      <c r="CZ8" s="72">
        <v>84.2</v>
      </c>
      <c r="DA8" s="72">
        <v>82.6</v>
      </c>
      <c r="DB8" s="72" t="s">
        <v>39</v>
      </c>
      <c r="DC8" s="72" t="s">
        <v>39</v>
      </c>
      <c r="DD8" s="72" t="s">
        <v>39</v>
      </c>
      <c r="DE8" s="72">
        <v>72</v>
      </c>
      <c r="DF8" s="72">
        <v>77.7</v>
      </c>
      <c r="DG8" s="72">
        <v>58.8</v>
      </c>
      <c r="DH8" s="72" t="s">
        <v>39</v>
      </c>
      <c r="DI8" s="72" t="s">
        <v>39</v>
      </c>
      <c r="DJ8" s="72" t="s">
        <v>39</v>
      </c>
      <c r="DK8" s="72">
        <v>31.4</v>
      </c>
      <c r="DL8" s="72">
        <v>23.2</v>
      </c>
      <c r="DM8" s="72" t="s">
        <v>39</v>
      </c>
      <c r="DN8" s="72" t="s">
        <v>39</v>
      </c>
      <c r="DO8" s="72" t="s">
        <v>39</v>
      </c>
      <c r="DP8" s="72">
        <v>16</v>
      </c>
      <c r="DQ8" s="72">
        <v>15.7</v>
      </c>
      <c r="DR8" s="72">
        <v>24.8</v>
      </c>
      <c r="DS8" s="71" t="s">
        <v>39</v>
      </c>
      <c r="DT8" s="71" t="s">
        <v>39</v>
      </c>
      <c r="DU8" s="71" t="s">
        <v>39</v>
      </c>
      <c r="DV8" s="71">
        <v>0</v>
      </c>
      <c r="DW8" s="71">
        <v>9.1999999999999993</v>
      </c>
      <c r="DX8" s="71" t="s">
        <v>39</v>
      </c>
      <c r="DY8" s="71" t="s">
        <v>39</v>
      </c>
      <c r="DZ8" s="71" t="s">
        <v>39</v>
      </c>
      <c r="EA8" s="71">
        <v>56.4</v>
      </c>
      <c r="EB8" s="71">
        <v>56.9</v>
      </c>
      <c r="EC8" s="71">
        <v>54.8</v>
      </c>
      <c r="ED8" s="71" t="s">
        <v>39</v>
      </c>
      <c r="EE8" s="71" t="s">
        <v>39</v>
      </c>
      <c r="EF8" s="71" t="s">
        <v>39</v>
      </c>
      <c r="EG8" s="71">
        <v>0</v>
      </c>
      <c r="EH8" s="71">
        <v>12.3</v>
      </c>
      <c r="EI8" s="71" t="s">
        <v>39</v>
      </c>
      <c r="EJ8" s="71" t="s">
        <v>39</v>
      </c>
      <c r="EK8" s="71" t="s">
        <v>39</v>
      </c>
      <c r="EL8" s="71">
        <v>73.400000000000006</v>
      </c>
      <c r="EM8" s="71">
        <v>72.5</v>
      </c>
      <c r="EN8" s="71">
        <v>70.3</v>
      </c>
      <c r="EO8" s="72" t="s">
        <v>39</v>
      </c>
      <c r="EP8" s="72" t="s">
        <v>39</v>
      </c>
      <c r="EQ8" s="72" t="s">
        <v>39</v>
      </c>
      <c r="ER8" s="72">
        <v>692560</v>
      </c>
      <c r="ES8" s="72">
        <v>861560</v>
      </c>
      <c r="ET8" s="72" t="s">
        <v>39</v>
      </c>
      <c r="EU8" s="72" t="s">
        <v>39</v>
      </c>
      <c r="EV8" s="72" t="s">
        <v>39</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2022-02-04T07:37:30Z</cp:lastPrinted>
  <dcterms:modified xsi:type="dcterms:W3CDTF">2022-02-04T07:37:33Z</dcterms:modified>
</cp:coreProperties>
</file>