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7 公営企業決算統計\R03公営企業決算統計\各種調査\R040111経営分析比較（富山県）\提出用\"/>
    </mc:Choice>
  </mc:AlternateContent>
  <workbookProtection workbookAlgorithmName="SHA-512" workbookHashValue="QO1zENmPj7uLmER8J22o9puZSrOB+6crYBgN2YGdyyDyCcWN3NvGDEPJhHq8NNwRQoEXhquy+GKco6ZyRqYmRQ==" workbookSaltValue="narS6Mqf5pMQUk620IBMc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LT76" i="4"/>
  <c r="GQ51" i="4"/>
  <c r="LH30" i="4"/>
  <c r="IE76" i="4"/>
  <c r="BZ51" i="4"/>
  <c r="GQ30" i="4"/>
  <c r="BZ30" i="4"/>
  <c r="HP76" i="4"/>
  <c r="BG30" i="4"/>
  <c r="AV76" i="4"/>
  <c r="FX30" i="4"/>
  <c r="KO51" i="4"/>
  <c r="BG51" i="4"/>
  <c r="LE76" i="4"/>
  <c r="FX51" i="4"/>
  <c r="KO30" i="4"/>
  <c r="KP76" i="4"/>
  <c r="HA76" i="4"/>
  <c r="AN51" i="4"/>
  <c r="FE30" i="4"/>
  <c r="AN30" i="4"/>
  <c r="JV30" i="4"/>
  <c r="AG76" i="4"/>
  <c r="JV51" i="4"/>
  <c r="FE51" i="4"/>
  <c r="R76" i="4"/>
  <c r="KA76" i="4"/>
  <c r="EL51" i="4"/>
  <c r="JC30" i="4"/>
  <c r="U51" i="4"/>
  <c r="EL30" i="4"/>
  <c r="JC51" i="4"/>
  <c r="GL76" i="4"/>
  <c r="U30" i="4"/>
</calcChain>
</file>

<file path=xl/sharedStrings.xml><?xml version="1.0" encoding="utf-8"?>
<sst xmlns="http://schemas.openxmlformats.org/spreadsheetml/2006/main" count="278" uniqueCount="152">
  <si>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</si>
  <si>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</si>
  <si>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</si>
  <si>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</si>
  <si>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</si>
  <si>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</si>
  <si>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</si>
  <si>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</si>
  <si>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</si>
  <si>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</si>
  <si>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</si>
  <si>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</si>
  <si>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</si>
  <si>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</si>
  <si>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</si>
  <si>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</si>
  <si>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</si>
  <si>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</si>
  <si>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</si>
  <si>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</si>
  <si>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</si>
  <si>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</si>
  <si>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</si>
  <si>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</si>
  <si>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</si>
  <si>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</si>
  <si>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</si>
  <si>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</si>
  <si>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</si>
  <si>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</si>
  <si>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</si>
  <si>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</si>
  <si>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</si>
  <si>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</si>
  <si>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</si>
  <si>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</si>
  <si>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</si>
  <si>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</si>
  <si>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</si>
  <si>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</si>
  <si>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</si>
  <si>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</si>
  <si>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</si>
  <si>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</si>
  <si>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</si>
  <si>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</si>
  <si>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</si>
  <si>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</si>
  <si>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</si>
  <si>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</si>
  <si>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</si>
  <si>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</si>
  <si>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</si>
  <si>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</si>
  <si>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</si>
  <si>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</si>
  <si>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</si>
  <si>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</si>
  <si>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</si>
  <si>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</si>
  <si>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</si>
  <si>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</si>
  <si>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</si>
  <si>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</si>
  <si>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</si>
  <si>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</si>
  <si>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</si>
  <si>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</si>
  <si>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</si>
  <si>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</si>
  <si>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</si>
  <si>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</si>
  <si>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</si>
  <si>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</si>
  <si>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</si>
  <si>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</si>
  <si>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</si>
  <si>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</si>
  <si>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</si>
  <si>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</si>
  <si>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</si>
  <si>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</si>
  <si>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</si>
  <si>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</si>
  <si>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</si>
  <si>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</si>
  <si>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</si>
  <si>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</si>
  <si>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</si>
  <si>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</si>
  <si>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</si>
  <si>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</si>
  <si>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</si>
  <si>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</si>
  <si>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</si>
  <si>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</si>
  <si>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</si>
  <si>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</si>
  <si>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</si>
  <si>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</si>
  <si>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</si>
  <si>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</si>
  <si>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</si>
  <si>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</si>
  <si>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</si>
  <si>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</si>
  <si>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</si>
  <si>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</si>
  <si>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</si>
  <si>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</si>
  <si>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</si>
  <si>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</si>
  <si>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</si>
  <si>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当該値(N-3)</t>
    <phoneticPr fontId="5"/>
  </si>
  <si>
    <t>当該値(N-2)</t>
    <phoneticPr fontId="5"/>
  </si>
  <si>
    <t>当該値(N-1)</t>
    <phoneticPr fontId="5"/>
  </si>
  <si>
    <t>当該値(N-4)</t>
    <phoneticPr fontId="5"/>
  </si>
  <si>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</si>
  <si>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</si>
  <si>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</si>
  <si>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</si>
  <si>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</si>
  <si>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</si>
  <si>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</si>
  <si>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</si>
  <si>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</si>
  <si>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</si>
  <si>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</si>
  <si>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</si>
  <si>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</si>
  <si>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</si>
  <si>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</si>
  <si>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</si>
  <si>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</si>
  <si>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</si>
  <si>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</si>
  <si>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</si>
  <si>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</si>
  <si>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</si>
  <si>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</si>
  <si>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</si>
  <si>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</si>
  <si>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</si>
  <si>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</si>
  <si>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</si>
  <si>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</si>
  <si>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</si>
  <si>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</si>
  <si>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安定した駐車場運営を行うには、機器等の定期的な更新なども必要であり、令和2年度は事前精算機等を更新した。
　今後も、費用の負担が単年度に集中しないよう計画的に機器等を更新し、施設の長寿命化に努めたい。</t>
    <phoneticPr fontId="5"/>
  </si>
  <si>
    <t>　令和2年度は、新型コロナウイルス感染症の拡大の影響により、⑪稼働率が66.5と大幅に減少した。
　一般の駐車場利用者数の状況を踏まえ、定期駐車券の発行枚数を調整するなどし、安定した駐車場料金収入を得ることができるよう努めている。
　今後は、短期的には新型コロナウイルス感染症の影響により稼働率の見通しは不透明だが、引き続き利用状況の動向や近隣の民間駐車場の状況を踏まえ、稼働率の向上に努めたい。</t>
    <phoneticPr fontId="5"/>
  </si>
  <si>
    <t>　収益状況としては黒字が継続されているものの、令和2年度は新型コロナウイルス感染症の拡大に伴う、民間店舗や公共施設の休止等の社会経済活動の制限を大きく受けたことにより、黒字幅は減少した。
　施設の特性から収入は新型コロナウイルス感染症の状況に大きく影響を受けるが、今後も、指定管理者の導入によるコスト削減やお客様サービスの向上、平成30年度に策定した経営戦略を今後の経営の指針として健全経営に努めたい。</t>
    <phoneticPr fontId="5"/>
  </si>
  <si>
    <t>　駐車場料金収入で駐車場に係る費用が賄えている黒字の状況であるが、令和2年度においては、新型コロナウイルス感染症の拡大に伴う収入の大幅な減少により①収益的収支比率が137.5%、⑤EBITDAが16,799と、昨年に比べ指標が悪化している。
　今後も駐車場の経年劣化に伴う設備更新や修繕に係る費用が増加することが予想されるが、計画的に設備更新等を実施するなどし、引き続き健全経営となるよう努めてまいりたい。</t>
    <rPh sb="62" eb="64">
      <t>シュウニュウ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</si>
</sst>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241.5</c:v>
                </c:pt>
                <c:pt idx="1">
                  <c:v>247.7</c:v>
                </c:pt>
                <c:pt idx="2">
                  <c:v>234.9</c:v>
                </c:pt>
                <c:pt idx="3">
                  <c:v>205.5</c:v>
                </c:pt>
                <c:pt idx="4">
                  <c:v>137.5</c:v>
                </c:pt>
              </c:numCache>
            </c:numRef>
          </c:val>
          <c:extLst>
            <c:ext xmlns:c16="http://schemas.microsoft.com/office/drawing/2014/chart" uri="{C3380CC4-5D6E-409C-BE32-E72D297353CC}">
              <c16:uniqueId val="{00000000-810B-4161-B8B7-9C6426EBEE9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810B-4161-B8B7-9C6426EBEE9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AD0-4A98-B4ED-5FA8C9FDE89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7AD0-4A98-B4ED-5FA8C9FDE89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D0C-42DD-948B-2EC3F2F4227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0C-42DD-948B-2EC3F2F4227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0607-4C2B-AC96-FDFBF575E6B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07-4C2B-AC96-FDFBF575E6B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0.3</c:v>
                </c:pt>
                <c:pt idx="3">
                  <c:v>0</c:v>
                </c:pt>
                <c:pt idx="4">
                  <c:v>0</c:v>
                </c:pt>
              </c:numCache>
            </c:numRef>
          </c:val>
          <c:extLst>
            <c:ext xmlns:c16="http://schemas.microsoft.com/office/drawing/2014/chart" uri="{C3380CC4-5D6E-409C-BE32-E72D297353CC}">
              <c16:uniqueId val="{00000000-00B3-45A2-9215-10D477CC28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00B3-45A2-9215-10D477CC28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1</c:v>
                </c:pt>
                <c:pt idx="3">
                  <c:v>0</c:v>
                </c:pt>
                <c:pt idx="4">
                  <c:v>0</c:v>
                </c:pt>
              </c:numCache>
            </c:numRef>
          </c:val>
          <c:extLst>
            <c:ext xmlns:c16="http://schemas.microsoft.com/office/drawing/2014/chart" uri="{C3380CC4-5D6E-409C-BE32-E72D297353CC}">
              <c16:uniqueId val="{00000000-32FD-471B-8C94-4E050449B49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32FD-471B-8C94-4E050449B49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125</c:v>
                </c:pt>
                <c:pt idx="1">
                  <c:v>119.9</c:v>
                </c:pt>
                <c:pt idx="2">
                  <c:v>112.6</c:v>
                </c:pt>
                <c:pt idx="3">
                  <c:v>99.8</c:v>
                </c:pt>
                <c:pt idx="4">
                  <c:v>66.5</c:v>
                </c:pt>
              </c:numCache>
            </c:numRef>
          </c:val>
          <c:extLst>
            <c:ext xmlns:c16="http://schemas.microsoft.com/office/drawing/2014/chart" uri="{C3380CC4-5D6E-409C-BE32-E72D297353CC}">
              <c16:uniqueId val="{00000000-BC99-4493-8B53-C8EDCCC1C07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BC99-4493-8B53-C8EDCCC1C07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62.7</c:v>
                </c:pt>
                <c:pt idx="1">
                  <c:v>63.9</c:v>
                </c:pt>
                <c:pt idx="2">
                  <c:v>61.9</c:v>
                </c:pt>
                <c:pt idx="3">
                  <c:v>55.3</c:v>
                </c:pt>
                <c:pt idx="4">
                  <c:v>33.200000000000003</c:v>
                </c:pt>
              </c:numCache>
            </c:numRef>
          </c:val>
          <c:extLst>
            <c:ext xmlns:c16="http://schemas.microsoft.com/office/drawing/2014/chart" uri="{C3380CC4-5D6E-409C-BE32-E72D297353CC}">
              <c16:uniqueId val="{00000000-3F5E-4756-9084-7C652AEE354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3F5E-4756-9084-7C652AEE354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68128</c:v>
                </c:pt>
                <c:pt idx="1">
                  <c:v>65220</c:v>
                </c:pt>
                <c:pt idx="2">
                  <c:v>57964</c:v>
                </c:pt>
                <c:pt idx="3">
                  <c:v>46208</c:v>
                </c:pt>
                <c:pt idx="4">
                  <c:v>16799</c:v>
                </c:pt>
              </c:numCache>
            </c:numRef>
          </c:val>
          <c:extLst>
            <c:ext xmlns:c16="http://schemas.microsoft.com/office/drawing/2014/chart" uri="{C3380CC4-5D6E-409C-BE32-E72D297353CC}">
              <c16:uniqueId val="{00000000-6411-43FB-AC23-768B2321DFE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6411-43FB-AC23-768B2321DFE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9" zoomScale="75" zoomScaleNormal="75"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富山市営総曲輪駐車場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商業施設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10190</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138</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31</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412</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151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241.5</v>
      </c>
      <c r="V31" s="110"/>
      <c r="W31" s="110"/>
      <c r="X31" s="110"/>
      <c r="Y31" s="110"/>
      <c r="Z31" s="110"/>
      <c r="AA31" s="110"/>
      <c r="AB31" s="110"/>
      <c r="AC31" s="110"/>
      <c r="AD31" s="110"/>
      <c r="AE31" s="110"/>
      <c r="AF31" s="110"/>
      <c r="AG31" s="110"/>
      <c r="AH31" s="110"/>
      <c r="AI31" s="110"/>
      <c r="AJ31" s="110"/>
      <c r="AK31" s="110"/>
      <c r="AL31" s="110"/>
      <c r="AM31" s="110"/>
      <c r="AN31" s="110">
        <f>データ!Z7</f>
        <v>247.7</v>
      </c>
      <c r="AO31" s="110"/>
      <c r="AP31" s="110"/>
      <c r="AQ31" s="110"/>
      <c r="AR31" s="110"/>
      <c r="AS31" s="110"/>
      <c r="AT31" s="110"/>
      <c r="AU31" s="110"/>
      <c r="AV31" s="110"/>
      <c r="AW31" s="110"/>
      <c r="AX31" s="110"/>
      <c r="AY31" s="110"/>
      <c r="AZ31" s="110"/>
      <c r="BA31" s="110"/>
      <c r="BB31" s="110"/>
      <c r="BC31" s="110"/>
      <c r="BD31" s="110"/>
      <c r="BE31" s="110"/>
      <c r="BF31" s="110"/>
      <c r="BG31" s="110">
        <f>データ!AA7</f>
        <v>234.9</v>
      </c>
      <c r="BH31" s="110"/>
      <c r="BI31" s="110"/>
      <c r="BJ31" s="110"/>
      <c r="BK31" s="110"/>
      <c r="BL31" s="110"/>
      <c r="BM31" s="110"/>
      <c r="BN31" s="110"/>
      <c r="BO31" s="110"/>
      <c r="BP31" s="110"/>
      <c r="BQ31" s="110"/>
      <c r="BR31" s="110"/>
      <c r="BS31" s="110"/>
      <c r="BT31" s="110"/>
      <c r="BU31" s="110"/>
      <c r="BV31" s="110"/>
      <c r="BW31" s="110"/>
      <c r="BX31" s="110"/>
      <c r="BY31" s="110"/>
      <c r="BZ31" s="110">
        <f>データ!AB7</f>
        <v>205.5</v>
      </c>
      <c r="CA31" s="110"/>
      <c r="CB31" s="110"/>
      <c r="CC31" s="110"/>
      <c r="CD31" s="110"/>
      <c r="CE31" s="110"/>
      <c r="CF31" s="110"/>
      <c r="CG31" s="110"/>
      <c r="CH31" s="110"/>
      <c r="CI31" s="110"/>
      <c r="CJ31" s="110"/>
      <c r="CK31" s="110"/>
      <c r="CL31" s="110"/>
      <c r="CM31" s="110"/>
      <c r="CN31" s="110"/>
      <c r="CO31" s="110"/>
      <c r="CP31" s="110"/>
      <c r="CQ31" s="110"/>
      <c r="CR31" s="110"/>
      <c r="CS31" s="110">
        <f>データ!AC7</f>
        <v>137.5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0.3</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125</v>
      </c>
      <c r="JD31" s="81"/>
      <c r="JE31" s="81"/>
      <c r="JF31" s="81"/>
      <c r="JG31" s="81"/>
      <c r="JH31" s="81"/>
      <c r="JI31" s="81"/>
      <c r="JJ31" s="81"/>
      <c r="JK31" s="81"/>
      <c r="JL31" s="81"/>
      <c r="JM31" s="81"/>
      <c r="JN31" s="81"/>
      <c r="JO31" s="81"/>
      <c r="JP31" s="81"/>
      <c r="JQ31" s="81"/>
      <c r="JR31" s="81"/>
      <c r="JS31" s="81"/>
      <c r="JT31" s="81"/>
      <c r="JU31" s="82"/>
      <c r="JV31" s="80">
        <f>データ!DL7</f>
        <v>119.9</v>
      </c>
      <c r="JW31" s="81"/>
      <c r="JX31" s="81"/>
      <c r="JY31" s="81"/>
      <c r="JZ31" s="81"/>
      <c r="KA31" s="81"/>
      <c r="KB31" s="81"/>
      <c r="KC31" s="81"/>
      <c r="KD31" s="81"/>
      <c r="KE31" s="81"/>
      <c r="KF31" s="81"/>
      <c r="KG31" s="81"/>
      <c r="KH31" s="81"/>
      <c r="KI31" s="81"/>
      <c r="KJ31" s="81"/>
      <c r="KK31" s="81"/>
      <c r="KL31" s="81"/>
      <c r="KM31" s="81"/>
      <c r="KN31" s="82"/>
      <c r="KO31" s="80">
        <f>データ!DM7</f>
        <v>112.6</v>
      </c>
      <c r="KP31" s="81"/>
      <c r="KQ31" s="81"/>
      <c r="KR31" s="81"/>
      <c r="KS31" s="81"/>
      <c r="KT31" s="81"/>
      <c r="KU31" s="81"/>
      <c r="KV31" s="81"/>
      <c r="KW31" s="81"/>
      <c r="KX31" s="81"/>
      <c r="KY31" s="81"/>
      <c r="KZ31" s="81"/>
      <c r="LA31" s="81"/>
      <c r="LB31" s="81"/>
      <c r="LC31" s="81"/>
      <c r="LD31" s="81"/>
      <c r="LE31" s="81"/>
      <c r="LF31" s="81"/>
      <c r="LG31" s="82"/>
      <c r="LH31" s="80">
        <f>データ!DN7</f>
        <v>99.8</v>
      </c>
      <c r="LI31" s="81"/>
      <c r="LJ31" s="81"/>
      <c r="LK31" s="81"/>
      <c r="LL31" s="81"/>
      <c r="LM31" s="81"/>
      <c r="LN31" s="81"/>
      <c r="LO31" s="81"/>
      <c r="LP31" s="81"/>
      <c r="LQ31" s="81"/>
      <c r="LR31" s="81"/>
      <c r="LS31" s="81"/>
      <c r="LT31" s="81"/>
      <c r="LU31" s="81"/>
      <c r="LV31" s="81"/>
      <c r="LW31" s="81"/>
      <c r="LX31" s="81"/>
      <c r="LY31" s="81"/>
      <c r="LZ31" s="82"/>
      <c r="MA31" s="80">
        <f>データ!DO7</f>
        <v>66.5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1</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62.7</v>
      </c>
      <c r="EM52" s="110"/>
      <c r="EN52" s="110"/>
      <c r="EO52" s="110"/>
      <c r="EP52" s="110"/>
      <c r="EQ52" s="110"/>
      <c r="ER52" s="110"/>
      <c r="ES52" s="110"/>
      <c r="ET52" s="110"/>
      <c r="EU52" s="110"/>
      <c r="EV52" s="110"/>
      <c r="EW52" s="110"/>
      <c r="EX52" s="110"/>
      <c r="EY52" s="110"/>
      <c r="EZ52" s="110"/>
      <c r="FA52" s="110"/>
      <c r="FB52" s="110"/>
      <c r="FC52" s="110"/>
      <c r="FD52" s="110"/>
      <c r="FE52" s="110">
        <f>データ!BG7</f>
        <v>63.9</v>
      </c>
      <c r="FF52" s="110"/>
      <c r="FG52" s="110"/>
      <c r="FH52" s="110"/>
      <c r="FI52" s="110"/>
      <c r="FJ52" s="110"/>
      <c r="FK52" s="110"/>
      <c r="FL52" s="110"/>
      <c r="FM52" s="110"/>
      <c r="FN52" s="110"/>
      <c r="FO52" s="110"/>
      <c r="FP52" s="110"/>
      <c r="FQ52" s="110"/>
      <c r="FR52" s="110"/>
      <c r="FS52" s="110"/>
      <c r="FT52" s="110"/>
      <c r="FU52" s="110"/>
      <c r="FV52" s="110"/>
      <c r="FW52" s="110"/>
      <c r="FX52" s="110">
        <f>データ!BH7</f>
        <v>61.9</v>
      </c>
      <c r="FY52" s="110"/>
      <c r="FZ52" s="110"/>
      <c r="GA52" s="110"/>
      <c r="GB52" s="110"/>
      <c r="GC52" s="110"/>
      <c r="GD52" s="110"/>
      <c r="GE52" s="110"/>
      <c r="GF52" s="110"/>
      <c r="GG52" s="110"/>
      <c r="GH52" s="110"/>
      <c r="GI52" s="110"/>
      <c r="GJ52" s="110"/>
      <c r="GK52" s="110"/>
      <c r="GL52" s="110"/>
      <c r="GM52" s="110"/>
      <c r="GN52" s="110"/>
      <c r="GO52" s="110"/>
      <c r="GP52" s="110"/>
      <c r="GQ52" s="110">
        <f>データ!BI7</f>
        <v>55.3</v>
      </c>
      <c r="GR52" s="110"/>
      <c r="GS52" s="110"/>
      <c r="GT52" s="110"/>
      <c r="GU52" s="110"/>
      <c r="GV52" s="110"/>
      <c r="GW52" s="110"/>
      <c r="GX52" s="110"/>
      <c r="GY52" s="110"/>
      <c r="GZ52" s="110"/>
      <c r="HA52" s="110"/>
      <c r="HB52" s="110"/>
      <c r="HC52" s="110"/>
      <c r="HD52" s="110"/>
      <c r="HE52" s="110"/>
      <c r="HF52" s="110"/>
      <c r="HG52" s="110"/>
      <c r="HH52" s="110"/>
      <c r="HI52" s="110"/>
      <c r="HJ52" s="110">
        <f>データ!BJ7</f>
        <v>33.200000000000003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68128</v>
      </c>
      <c r="JD52" s="109"/>
      <c r="JE52" s="109"/>
      <c r="JF52" s="109"/>
      <c r="JG52" s="109"/>
      <c r="JH52" s="109"/>
      <c r="JI52" s="109"/>
      <c r="JJ52" s="109"/>
      <c r="JK52" s="109"/>
      <c r="JL52" s="109"/>
      <c r="JM52" s="109"/>
      <c r="JN52" s="109"/>
      <c r="JO52" s="109"/>
      <c r="JP52" s="109"/>
      <c r="JQ52" s="109"/>
      <c r="JR52" s="109"/>
      <c r="JS52" s="109"/>
      <c r="JT52" s="109"/>
      <c r="JU52" s="109"/>
      <c r="JV52" s="109">
        <f>データ!BR7</f>
        <v>65220</v>
      </c>
      <c r="JW52" s="109"/>
      <c r="JX52" s="109"/>
      <c r="JY52" s="109"/>
      <c r="JZ52" s="109"/>
      <c r="KA52" s="109"/>
      <c r="KB52" s="109"/>
      <c r="KC52" s="109"/>
      <c r="KD52" s="109"/>
      <c r="KE52" s="109"/>
      <c r="KF52" s="109"/>
      <c r="KG52" s="109"/>
      <c r="KH52" s="109"/>
      <c r="KI52" s="109"/>
      <c r="KJ52" s="109"/>
      <c r="KK52" s="109"/>
      <c r="KL52" s="109"/>
      <c r="KM52" s="109"/>
      <c r="KN52" s="109"/>
      <c r="KO52" s="109">
        <f>データ!BS7</f>
        <v>57964</v>
      </c>
      <c r="KP52" s="109"/>
      <c r="KQ52" s="109"/>
      <c r="KR52" s="109"/>
      <c r="KS52" s="109"/>
      <c r="KT52" s="109"/>
      <c r="KU52" s="109"/>
      <c r="KV52" s="109"/>
      <c r="KW52" s="109"/>
      <c r="KX52" s="109"/>
      <c r="KY52" s="109"/>
      <c r="KZ52" s="109"/>
      <c r="LA52" s="109"/>
      <c r="LB52" s="109"/>
      <c r="LC52" s="109"/>
      <c r="LD52" s="109"/>
      <c r="LE52" s="109"/>
      <c r="LF52" s="109"/>
      <c r="LG52" s="109"/>
      <c r="LH52" s="109">
        <f>データ!BT7</f>
        <v>46208</v>
      </c>
      <c r="LI52" s="109"/>
      <c r="LJ52" s="109"/>
      <c r="LK52" s="109"/>
      <c r="LL52" s="109"/>
      <c r="LM52" s="109"/>
      <c r="LN52" s="109"/>
      <c r="LO52" s="109"/>
      <c r="LP52" s="109"/>
      <c r="LQ52" s="109"/>
      <c r="LR52" s="109"/>
      <c r="LS52" s="109"/>
      <c r="LT52" s="109"/>
      <c r="LU52" s="109"/>
      <c r="LV52" s="109"/>
      <c r="LW52" s="109"/>
      <c r="LX52" s="109"/>
      <c r="LY52" s="109"/>
      <c r="LZ52" s="109"/>
      <c r="MA52" s="109">
        <f>データ!BU7</f>
        <v>16799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40</v>
      </c>
      <c r="V53" s="109"/>
      <c r="W53" s="109"/>
      <c r="X53" s="109"/>
      <c r="Y53" s="109"/>
      <c r="Z53" s="109"/>
      <c r="AA53" s="109"/>
      <c r="AB53" s="109"/>
      <c r="AC53" s="109"/>
      <c r="AD53" s="109"/>
      <c r="AE53" s="109"/>
      <c r="AF53" s="109"/>
      <c r="AG53" s="109"/>
      <c r="AH53" s="109"/>
      <c r="AI53" s="109"/>
      <c r="AJ53" s="109"/>
      <c r="AK53" s="109"/>
      <c r="AL53" s="109"/>
      <c r="AM53" s="109"/>
      <c r="AN53" s="109">
        <f>データ!BA7</f>
        <v>28</v>
      </c>
      <c r="AO53" s="109"/>
      <c r="AP53" s="109"/>
      <c r="AQ53" s="109"/>
      <c r="AR53" s="109"/>
      <c r="AS53" s="109"/>
      <c r="AT53" s="109"/>
      <c r="AU53" s="109"/>
      <c r="AV53" s="109"/>
      <c r="AW53" s="109"/>
      <c r="AX53" s="109"/>
      <c r="AY53" s="109"/>
      <c r="AZ53" s="109"/>
      <c r="BA53" s="109"/>
      <c r="BB53" s="109"/>
      <c r="BC53" s="109"/>
      <c r="BD53" s="109"/>
      <c r="BE53" s="109"/>
      <c r="BF53" s="109"/>
      <c r="BG53" s="109">
        <f>データ!BB7</f>
        <v>27</v>
      </c>
      <c r="BH53" s="109"/>
      <c r="BI53" s="109"/>
      <c r="BJ53" s="109"/>
      <c r="BK53" s="109"/>
      <c r="BL53" s="109"/>
      <c r="BM53" s="109"/>
      <c r="BN53" s="109"/>
      <c r="BO53" s="109"/>
      <c r="BP53" s="109"/>
      <c r="BQ53" s="109"/>
      <c r="BR53" s="109"/>
      <c r="BS53" s="109"/>
      <c r="BT53" s="109"/>
      <c r="BU53" s="109"/>
      <c r="BV53" s="109"/>
      <c r="BW53" s="109"/>
      <c r="BX53" s="109"/>
      <c r="BY53" s="109"/>
      <c r="BZ53" s="109">
        <f>データ!BC7</f>
        <v>14</v>
      </c>
      <c r="CA53" s="109"/>
      <c r="CB53" s="109"/>
      <c r="CC53" s="109"/>
      <c r="CD53" s="109"/>
      <c r="CE53" s="109"/>
      <c r="CF53" s="109"/>
      <c r="CG53" s="109"/>
      <c r="CH53" s="109"/>
      <c r="CI53" s="109"/>
      <c r="CJ53" s="109"/>
      <c r="CK53" s="109"/>
      <c r="CL53" s="109"/>
      <c r="CM53" s="109"/>
      <c r="CN53" s="109"/>
      <c r="CO53" s="109"/>
      <c r="CP53" s="109"/>
      <c r="CQ53" s="109"/>
      <c r="CR53" s="109"/>
      <c r="CS53" s="109">
        <f>データ!BD7</f>
        <v>4426</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19504</v>
      </c>
      <c r="JD53" s="109"/>
      <c r="JE53" s="109"/>
      <c r="JF53" s="109"/>
      <c r="JG53" s="109"/>
      <c r="JH53" s="109"/>
      <c r="JI53" s="109"/>
      <c r="JJ53" s="109"/>
      <c r="JK53" s="109"/>
      <c r="JL53" s="109"/>
      <c r="JM53" s="109"/>
      <c r="JN53" s="109"/>
      <c r="JO53" s="109"/>
      <c r="JP53" s="109"/>
      <c r="JQ53" s="109"/>
      <c r="JR53" s="109"/>
      <c r="JS53" s="109"/>
      <c r="JT53" s="109"/>
      <c r="JU53" s="109"/>
      <c r="JV53" s="109">
        <f>データ!BW7</f>
        <v>18068</v>
      </c>
      <c r="JW53" s="109"/>
      <c r="JX53" s="109"/>
      <c r="JY53" s="109"/>
      <c r="JZ53" s="109"/>
      <c r="KA53" s="109"/>
      <c r="KB53" s="109"/>
      <c r="KC53" s="109"/>
      <c r="KD53" s="109"/>
      <c r="KE53" s="109"/>
      <c r="KF53" s="109"/>
      <c r="KG53" s="109"/>
      <c r="KH53" s="109"/>
      <c r="KI53" s="109"/>
      <c r="KJ53" s="109"/>
      <c r="KK53" s="109"/>
      <c r="KL53" s="109"/>
      <c r="KM53" s="109"/>
      <c r="KN53" s="109"/>
      <c r="KO53" s="109">
        <f>データ!BX7</f>
        <v>25902</v>
      </c>
      <c r="KP53" s="109"/>
      <c r="KQ53" s="109"/>
      <c r="KR53" s="109"/>
      <c r="KS53" s="109"/>
      <c r="KT53" s="109"/>
      <c r="KU53" s="109"/>
      <c r="KV53" s="109"/>
      <c r="KW53" s="109"/>
      <c r="KX53" s="109"/>
      <c r="KY53" s="109"/>
      <c r="KZ53" s="109"/>
      <c r="LA53" s="109"/>
      <c r="LB53" s="109"/>
      <c r="LC53" s="109"/>
      <c r="LD53" s="109"/>
      <c r="LE53" s="109"/>
      <c r="LF53" s="109"/>
      <c r="LG53" s="109"/>
      <c r="LH53" s="109">
        <f>データ!BY7</f>
        <v>23067</v>
      </c>
      <c r="LI53" s="109"/>
      <c r="LJ53" s="109"/>
      <c r="LK53" s="109"/>
      <c r="LL53" s="109"/>
      <c r="LM53" s="109"/>
      <c r="LN53" s="109"/>
      <c r="LO53" s="109"/>
      <c r="LP53" s="109"/>
      <c r="LQ53" s="109"/>
      <c r="LR53" s="109"/>
      <c r="LS53" s="109"/>
      <c r="LT53" s="109"/>
      <c r="LU53" s="109"/>
      <c r="LV53" s="109"/>
      <c r="LW53" s="109"/>
      <c r="LX53" s="109"/>
      <c r="LY53" s="109"/>
      <c r="LZ53" s="109"/>
      <c r="MA53" s="109">
        <f>データ!BZ7</f>
        <v>4197</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150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67</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158570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Eg701CWRaClfYcsK0GL1qoN5mxCSL64wPv4bME5H7Istc1fyc/gWFUUpBwBLn3WmsE+0tFadnh8pklF3JVupA==" saltValue="oUnnOfGyd/pTkQF6S5ZDY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40" t="s">
        <v>65</v>
      </c>
      <c r="AK4" s="140"/>
      <c r="AL4" s="140"/>
      <c r="AM4" s="140"/>
      <c r="AN4" s="140"/>
      <c r="AO4" s="140"/>
      <c r="AP4" s="140"/>
      <c r="AQ4" s="140"/>
      <c r="AR4" s="140"/>
      <c r="AS4" s="140"/>
      <c r="AT4" s="140"/>
      <c r="AU4" s="150" t="s">
        <v>66</v>
      </c>
      <c r="AV4" s="140"/>
      <c r="AW4" s="140"/>
      <c r="AX4" s="140"/>
      <c r="AY4" s="140"/>
      <c r="AZ4" s="140"/>
      <c r="BA4" s="140"/>
      <c r="BB4" s="140"/>
      <c r="BC4" s="140"/>
      <c r="BD4" s="140"/>
      <c r="BE4" s="140"/>
      <c r="BF4" s="140" t="s">
        <v>67</v>
      </c>
      <c r="BG4" s="140"/>
      <c r="BH4" s="140"/>
      <c r="BI4" s="140"/>
      <c r="BJ4" s="140"/>
      <c r="BK4" s="140"/>
      <c r="BL4" s="140"/>
      <c r="BM4" s="140"/>
      <c r="BN4" s="140"/>
      <c r="BO4" s="140"/>
      <c r="BP4" s="140"/>
      <c r="BQ4" s="150" t="s">
        <v>68</v>
      </c>
      <c r="BR4" s="140"/>
      <c r="BS4" s="140"/>
      <c r="BT4" s="140"/>
      <c r="BU4" s="140"/>
      <c r="BV4" s="140"/>
      <c r="BW4" s="140"/>
      <c r="BX4" s="140"/>
      <c r="BY4" s="140"/>
      <c r="BZ4" s="140"/>
      <c r="CA4" s="140"/>
      <c r="CB4" s="140" t="s">
        <v>69</v>
      </c>
      <c r="CC4" s="140"/>
      <c r="CD4" s="140"/>
      <c r="CE4" s="140"/>
      <c r="CF4" s="140"/>
      <c r="CG4" s="140"/>
      <c r="CH4" s="140"/>
      <c r="CI4" s="140"/>
      <c r="CJ4" s="140"/>
      <c r="CK4" s="140"/>
      <c r="CL4" s="140"/>
      <c r="CM4" s="141" t="s">
        <v>70</v>
      </c>
      <c r="CN4" s="141" t="s">
        <v>71</v>
      </c>
      <c r="CO4" s="143" t="s">
        <v>72</v>
      </c>
      <c r="CP4" s="144"/>
      <c r="CQ4" s="144"/>
      <c r="CR4" s="144"/>
      <c r="CS4" s="144"/>
      <c r="CT4" s="144"/>
      <c r="CU4" s="144"/>
      <c r="CV4" s="144"/>
      <c r="CW4" s="144"/>
      <c r="CX4" s="144"/>
      <c r="CY4" s="145"/>
      <c r="CZ4" s="140" t="s">
        <v>73</v>
      </c>
      <c r="DA4" s="140"/>
      <c r="DB4" s="140"/>
      <c r="DC4" s="140"/>
      <c r="DD4" s="140"/>
      <c r="DE4" s="140"/>
      <c r="DF4" s="140"/>
      <c r="DG4" s="140"/>
      <c r="DH4" s="140"/>
      <c r="DI4" s="140"/>
      <c r="DJ4" s="14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107</v>
      </c>
      <c r="AW5" s="59" t="s">
        <v>108</v>
      </c>
      <c r="AX5" s="59" t="s">
        <v>93</v>
      </c>
      <c r="AY5" s="59" t="s">
        <v>109</v>
      </c>
      <c r="AZ5" s="59" t="s">
        <v>95</v>
      </c>
      <c r="BA5" s="59" t="s">
        <v>96</v>
      </c>
      <c r="BB5" s="59" t="s">
        <v>97</v>
      </c>
      <c r="BC5" s="59" t="s">
        <v>98</v>
      </c>
      <c r="BD5" s="59" t="s">
        <v>99</v>
      </c>
      <c r="BE5" s="59" t="s">
        <v>100</v>
      </c>
      <c r="BF5" s="59" t="s">
        <v>110</v>
      </c>
      <c r="BG5" s="59" t="s">
        <v>111</v>
      </c>
      <c r="BH5" s="59" t="s">
        <v>108</v>
      </c>
      <c r="BI5" s="59" t="s">
        <v>112</v>
      </c>
      <c r="BJ5" s="59" t="s">
        <v>109</v>
      </c>
      <c r="BK5" s="59" t="s">
        <v>95</v>
      </c>
      <c r="BL5" s="59" t="s">
        <v>96</v>
      </c>
      <c r="BM5" s="59" t="s">
        <v>97</v>
      </c>
      <c r="BN5" s="59" t="s">
        <v>98</v>
      </c>
      <c r="BO5" s="59" t="s">
        <v>99</v>
      </c>
      <c r="BP5" s="59" t="s">
        <v>100</v>
      </c>
      <c r="BQ5" s="59" t="s">
        <v>110</v>
      </c>
      <c r="BR5" s="59" t="s">
        <v>113</v>
      </c>
      <c r="BS5" s="59" t="s">
        <v>114</v>
      </c>
      <c r="BT5" s="59" t="s">
        <v>115</v>
      </c>
      <c r="BU5" s="59" t="s">
        <v>105</v>
      </c>
      <c r="BV5" s="59" t="s">
        <v>95</v>
      </c>
      <c r="BW5" s="59" t="s">
        <v>96</v>
      </c>
      <c r="BX5" s="59" t="s">
        <v>97</v>
      </c>
      <c r="BY5" s="59" t="s">
        <v>98</v>
      </c>
      <c r="BZ5" s="59" t="s">
        <v>99</v>
      </c>
      <c r="CA5" s="59" t="s">
        <v>100</v>
      </c>
      <c r="CB5" s="59" t="s">
        <v>116</v>
      </c>
      <c r="CC5" s="59" t="s">
        <v>117</v>
      </c>
      <c r="CD5" s="59" t="s">
        <v>103</v>
      </c>
      <c r="CE5" s="59" t="s">
        <v>118</v>
      </c>
      <c r="CF5" s="59" t="s">
        <v>105</v>
      </c>
      <c r="CG5" s="59" t="s">
        <v>95</v>
      </c>
      <c r="CH5" s="59" t="s">
        <v>96</v>
      </c>
      <c r="CI5" s="59" t="s">
        <v>97</v>
      </c>
      <c r="CJ5" s="59" t="s">
        <v>98</v>
      </c>
      <c r="CK5" s="59" t="s">
        <v>99</v>
      </c>
      <c r="CL5" s="59" t="s">
        <v>100</v>
      </c>
      <c r="CM5" s="142"/>
      <c r="CN5" s="142"/>
      <c r="CO5" s="59" t="s">
        <v>119</v>
      </c>
      <c r="CP5" s="59" t="s">
        <v>107</v>
      </c>
      <c r="CQ5" s="59" t="s">
        <v>120</v>
      </c>
      <c r="CR5" s="59" t="s">
        <v>93</v>
      </c>
      <c r="CS5" s="59" t="s">
        <v>121</v>
      </c>
      <c r="CT5" s="59" t="s">
        <v>95</v>
      </c>
      <c r="CU5" s="59" t="s">
        <v>96</v>
      </c>
      <c r="CV5" s="59" t="s">
        <v>97</v>
      </c>
      <c r="CW5" s="59" t="s">
        <v>98</v>
      </c>
      <c r="CX5" s="59" t="s">
        <v>99</v>
      </c>
      <c r="CY5" s="59" t="s">
        <v>100</v>
      </c>
      <c r="CZ5" s="59" t="s">
        <v>116</v>
      </c>
      <c r="DA5" s="59" t="s">
        <v>113</v>
      </c>
      <c r="DB5" s="59" t="s">
        <v>108</v>
      </c>
      <c r="DC5" s="59" t="s">
        <v>118</v>
      </c>
      <c r="DD5" s="59" t="s">
        <v>105</v>
      </c>
      <c r="DE5" s="59" t="s">
        <v>95</v>
      </c>
      <c r="DF5" s="59" t="s">
        <v>96</v>
      </c>
      <c r="DG5" s="59" t="s">
        <v>97</v>
      </c>
      <c r="DH5" s="59" t="s">
        <v>98</v>
      </c>
      <c r="DI5" s="59" t="s">
        <v>99</v>
      </c>
      <c r="DJ5" s="59" t="s">
        <v>35</v>
      </c>
      <c r="DK5" s="59" t="s">
        <v>90</v>
      </c>
      <c r="DL5" s="59" t="s">
        <v>122</v>
      </c>
      <c r="DM5" s="59" t="s">
        <v>123</v>
      </c>
      <c r="DN5" s="59" t="s">
        <v>104</v>
      </c>
      <c r="DO5" s="59" t="s">
        <v>105</v>
      </c>
      <c r="DP5" s="59" t="s">
        <v>95</v>
      </c>
      <c r="DQ5" s="59" t="s">
        <v>96</v>
      </c>
      <c r="DR5" s="59" t="s">
        <v>97</v>
      </c>
      <c r="DS5" s="59" t="s">
        <v>98</v>
      </c>
      <c r="DT5" s="59" t="s">
        <v>99</v>
      </c>
      <c r="DU5" s="59" t="s">
        <v>100</v>
      </c>
    </row>
    <row r="6" spans="1:125" s="66" customFormat="1" x14ac:dyDescent="0.15">
      <c r="A6" s="49" t="s">
        <v>124</v>
      </c>
      <c r="B6" s="60">
        <f>B8</f>
        <v>2020</v>
      </c>
      <c r="C6" s="60">
        <f t="shared" ref="C6:X6" si="1">C8</f>
        <v>162019</v>
      </c>
      <c r="D6" s="60">
        <f t="shared" si="1"/>
        <v>47</v>
      </c>
      <c r="E6" s="60">
        <f t="shared" si="1"/>
        <v>14</v>
      </c>
      <c r="F6" s="60">
        <f t="shared" si="1"/>
        <v>0</v>
      </c>
      <c r="G6" s="60">
        <f t="shared" si="1"/>
        <v>6</v>
      </c>
      <c r="H6" s="60" t="str">
        <f>SUBSTITUTE(H8,"　","")</f>
        <v>富山県富山市</v>
      </c>
      <c r="I6" s="60" t="str">
        <f t="shared" si="1"/>
        <v>富山市営総曲輪駐車場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31</v>
      </c>
      <c r="S6" s="62" t="str">
        <f t="shared" si="1"/>
        <v>商業施設</v>
      </c>
      <c r="T6" s="62" t="str">
        <f t="shared" si="1"/>
        <v>無</v>
      </c>
      <c r="U6" s="63">
        <f t="shared" si="1"/>
        <v>10190</v>
      </c>
      <c r="V6" s="63">
        <f t="shared" si="1"/>
        <v>412</v>
      </c>
      <c r="W6" s="63">
        <f t="shared" si="1"/>
        <v>330</v>
      </c>
      <c r="X6" s="62" t="str">
        <f t="shared" si="1"/>
        <v>代行制</v>
      </c>
      <c r="Y6" s="64">
        <f>IF(Y8="-",NA(),Y8)</f>
        <v>241.5</v>
      </c>
      <c r="Z6" s="64">
        <f t="shared" ref="Z6:AH6" si="2">IF(Z8="-",NA(),Z8)</f>
        <v>247.7</v>
      </c>
      <c r="AA6" s="64">
        <f t="shared" si="2"/>
        <v>234.9</v>
      </c>
      <c r="AB6" s="64">
        <f t="shared" si="2"/>
        <v>205.5</v>
      </c>
      <c r="AC6" s="64">
        <f t="shared" si="2"/>
        <v>137.5</v>
      </c>
      <c r="AD6" s="64">
        <f t="shared" si="2"/>
        <v>156</v>
      </c>
      <c r="AE6" s="64">
        <f t="shared" si="2"/>
        <v>218.3</v>
      </c>
      <c r="AF6" s="64">
        <f t="shared" si="2"/>
        <v>255.1</v>
      </c>
      <c r="AG6" s="64">
        <f t="shared" si="2"/>
        <v>225.1</v>
      </c>
      <c r="AH6" s="64">
        <f t="shared" si="2"/>
        <v>130.80000000000001</v>
      </c>
      <c r="AI6" s="61" t="str">
        <f>IF(AI8="-","",IF(AI8="-","【-】","【"&amp;SUBSTITUTE(TEXT(AI8,"#,##0.0"),"-","△")&amp;"】"))</f>
        <v>【630.7】</v>
      </c>
      <c r="AJ6" s="64">
        <f>IF(AJ8="-",NA(),AJ8)</f>
        <v>0</v>
      </c>
      <c r="AK6" s="64">
        <f t="shared" ref="AK6:AS6" si="3">IF(AK8="-",NA(),AK8)</f>
        <v>0</v>
      </c>
      <c r="AL6" s="64">
        <f t="shared" si="3"/>
        <v>0.3</v>
      </c>
      <c r="AM6" s="64">
        <f t="shared" si="3"/>
        <v>0</v>
      </c>
      <c r="AN6" s="64">
        <f t="shared" si="3"/>
        <v>0</v>
      </c>
      <c r="AO6" s="64">
        <f t="shared" si="3"/>
        <v>5.6</v>
      </c>
      <c r="AP6" s="64">
        <f t="shared" si="3"/>
        <v>3.5</v>
      </c>
      <c r="AQ6" s="64">
        <f t="shared" si="3"/>
        <v>3.8</v>
      </c>
      <c r="AR6" s="64">
        <f t="shared" si="3"/>
        <v>3.2</v>
      </c>
      <c r="AS6" s="64">
        <f t="shared" si="3"/>
        <v>9.5</v>
      </c>
      <c r="AT6" s="61" t="str">
        <f>IF(AT8="-","",IF(AT8="-","【-】","【"&amp;SUBSTITUTE(TEXT(AT8,"#,##0.0"),"-","△")&amp;"】"))</f>
        <v>【8.6】</v>
      </c>
      <c r="AU6" s="65">
        <f>IF(AU8="-",NA(),AU8)</f>
        <v>0</v>
      </c>
      <c r="AV6" s="65">
        <f t="shared" ref="AV6:BD6" si="4">IF(AV8="-",NA(),AV8)</f>
        <v>0</v>
      </c>
      <c r="AW6" s="65">
        <f t="shared" si="4"/>
        <v>1</v>
      </c>
      <c r="AX6" s="65">
        <f t="shared" si="4"/>
        <v>0</v>
      </c>
      <c r="AY6" s="65">
        <f t="shared" si="4"/>
        <v>0</v>
      </c>
      <c r="AZ6" s="65">
        <f t="shared" si="4"/>
        <v>40</v>
      </c>
      <c r="BA6" s="65">
        <f t="shared" si="4"/>
        <v>28</v>
      </c>
      <c r="BB6" s="65">
        <f t="shared" si="4"/>
        <v>27</v>
      </c>
      <c r="BC6" s="65">
        <f t="shared" si="4"/>
        <v>14</v>
      </c>
      <c r="BD6" s="65">
        <f t="shared" si="4"/>
        <v>4426</v>
      </c>
      <c r="BE6" s="63" t="str">
        <f>IF(BE8="-","",IF(BE8="-","【-】","【"&amp;SUBSTITUTE(TEXT(BE8,"#,##0"),"-","△")&amp;"】"))</f>
        <v>【2,345】</v>
      </c>
      <c r="BF6" s="64">
        <f>IF(BF8="-",NA(),BF8)</f>
        <v>62.7</v>
      </c>
      <c r="BG6" s="64">
        <f t="shared" ref="BG6:BO6" si="5">IF(BG8="-",NA(),BG8)</f>
        <v>63.9</v>
      </c>
      <c r="BH6" s="64">
        <f t="shared" si="5"/>
        <v>61.9</v>
      </c>
      <c r="BI6" s="64">
        <f t="shared" si="5"/>
        <v>55.3</v>
      </c>
      <c r="BJ6" s="64">
        <f t="shared" si="5"/>
        <v>33.200000000000003</v>
      </c>
      <c r="BK6" s="64">
        <f t="shared" si="5"/>
        <v>27.9</v>
      </c>
      <c r="BL6" s="64">
        <f t="shared" si="5"/>
        <v>30.9</v>
      </c>
      <c r="BM6" s="64">
        <f t="shared" si="5"/>
        <v>32.4</v>
      </c>
      <c r="BN6" s="64">
        <f t="shared" si="5"/>
        <v>13.1</v>
      </c>
      <c r="BO6" s="64">
        <f t="shared" si="5"/>
        <v>-0.7</v>
      </c>
      <c r="BP6" s="61" t="str">
        <f>IF(BP8="-","",IF(BP8="-","【-】","【"&amp;SUBSTITUTE(TEXT(BP8,"#,##0.0"),"-","△")&amp;"】"))</f>
        <v>【△65.9】</v>
      </c>
      <c r="BQ6" s="65">
        <f>IF(BQ8="-",NA(),BQ8)</f>
        <v>68128</v>
      </c>
      <c r="BR6" s="65">
        <f t="shared" ref="BR6:BZ6" si="6">IF(BR8="-",NA(),BR8)</f>
        <v>65220</v>
      </c>
      <c r="BS6" s="65">
        <f t="shared" si="6"/>
        <v>57964</v>
      </c>
      <c r="BT6" s="65">
        <f t="shared" si="6"/>
        <v>46208</v>
      </c>
      <c r="BU6" s="65">
        <f t="shared" si="6"/>
        <v>16799</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125</v>
      </c>
      <c r="CM6" s="63">
        <f t="shared" ref="CM6:CN6" si="7">CM8</f>
        <v>67</v>
      </c>
      <c r="CN6" s="63">
        <f t="shared" si="7"/>
        <v>158570</v>
      </c>
      <c r="CO6" s="64"/>
      <c r="CP6" s="64"/>
      <c r="CQ6" s="64"/>
      <c r="CR6" s="64"/>
      <c r="CS6" s="64"/>
      <c r="CT6" s="64"/>
      <c r="CU6" s="64"/>
      <c r="CV6" s="64"/>
      <c r="CW6" s="64"/>
      <c r="CX6" s="64"/>
      <c r="CY6" s="61" t="s">
        <v>126</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125</v>
      </c>
      <c r="DL6" s="64">
        <f t="shared" ref="DL6:DT6" si="9">IF(DL8="-",NA(),DL8)</f>
        <v>119.9</v>
      </c>
      <c r="DM6" s="64">
        <f t="shared" si="9"/>
        <v>112.6</v>
      </c>
      <c r="DN6" s="64">
        <f t="shared" si="9"/>
        <v>99.8</v>
      </c>
      <c r="DO6" s="64">
        <f t="shared" si="9"/>
        <v>66.5</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127</v>
      </c>
      <c r="B7" s="60">
        <f t="shared" ref="B7:X7" si="10">B8</f>
        <v>2020</v>
      </c>
      <c r="C7" s="60">
        <f t="shared" si="10"/>
        <v>162019</v>
      </c>
      <c r="D7" s="60">
        <f t="shared" si="10"/>
        <v>47</v>
      </c>
      <c r="E7" s="60">
        <f t="shared" si="10"/>
        <v>14</v>
      </c>
      <c r="F7" s="60">
        <f t="shared" si="10"/>
        <v>0</v>
      </c>
      <c r="G7" s="60">
        <f t="shared" si="10"/>
        <v>6</v>
      </c>
      <c r="H7" s="60" t="str">
        <f t="shared" si="10"/>
        <v>富山県　富山市</v>
      </c>
      <c r="I7" s="60" t="str">
        <f t="shared" si="10"/>
        <v>富山市営総曲輪駐車場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31</v>
      </c>
      <c r="S7" s="62" t="str">
        <f t="shared" si="10"/>
        <v>商業施設</v>
      </c>
      <c r="T7" s="62" t="str">
        <f t="shared" si="10"/>
        <v>無</v>
      </c>
      <c r="U7" s="63">
        <f t="shared" si="10"/>
        <v>10190</v>
      </c>
      <c r="V7" s="63">
        <f t="shared" si="10"/>
        <v>412</v>
      </c>
      <c r="W7" s="63">
        <f t="shared" si="10"/>
        <v>330</v>
      </c>
      <c r="X7" s="62" t="str">
        <f t="shared" si="10"/>
        <v>代行制</v>
      </c>
      <c r="Y7" s="64">
        <f>Y8</f>
        <v>241.5</v>
      </c>
      <c r="Z7" s="64">
        <f t="shared" ref="Z7:AH7" si="11">Z8</f>
        <v>247.7</v>
      </c>
      <c r="AA7" s="64">
        <f t="shared" si="11"/>
        <v>234.9</v>
      </c>
      <c r="AB7" s="64">
        <f t="shared" si="11"/>
        <v>205.5</v>
      </c>
      <c r="AC7" s="64">
        <f t="shared" si="11"/>
        <v>137.5</v>
      </c>
      <c r="AD7" s="64">
        <f t="shared" si="11"/>
        <v>156</v>
      </c>
      <c r="AE7" s="64">
        <f t="shared" si="11"/>
        <v>218.3</v>
      </c>
      <c r="AF7" s="64">
        <f t="shared" si="11"/>
        <v>255.1</v>
      </c>
      <c r="AG7" s="64">
        <f t="shared" si="11"/>
        <v>225.1</v>
      </c>
      <c r="AH7" s="64">
        <f t="shared" si="11"/>
        <v>130.80000000000001</v>
      </c>
      <c r="AI7" s="61"/>
      <c r="AJ7" s="64">
        <f>AJ8</f>
        <v>0</v>
      </c>
      <c r="AK7" s="64">
        <f t="shared" ref="AK7:AS7" si="12">AK8</f>
        <v>0</v>
      </c>
      <c r="AL7" s="64">
        <f t="shared" si="12"/>
        <v>0.3</v>
      </c>
      <c r="AM7" s="64">
        <f t="shared" si="12"/>
        <v>0</v>
      </c>
      <c r="AN7" s="64">
        <f t="shared" si="12"/>
        <v>0</v>
      </c>
      <c r="AO7" s="64">
        <f t="shared" si="12"/>
        <v>5.6</v>
      </c>
      <c r="AP7" s="64">
        <f t="shared" si="12"/>
        <v>3.5</v>
      </c>
      <c r="AQ7" s="64">
        <f t="shared" si="12"/>
        <v>3.8</v>
      </c>
      <c r="AR7" s="64">
        <f t="shared" si="12"/>
        <v>3.2</v>
      </c>
      <c r="AS7" s="64">
        <f t="shared" si="12"/>
        <v>9.5</v>
      </c>
      <c r="AT7" s="61"/>
      <c r="AU7" s="65">
        <f>AU8</f>
        <v>0</v>
      </c>
      <c r="AV7" s="65">
        <f t="shared" ref="AV7:BD7" si="13">AV8</f>
        <v>0</v>
      </c>
      <c r="AW7" s="65">
        <f t="shared" si="13"/>
        <v>1</v>
      </c>
      <c r="AX7" s="65">
        <f t="shared" si="13"/>
        <v>0</v>
      </c>
      <c r="AY7" s="65">
        <f t="shared" si="13"/>
        <v>0</v>
      </c>
      <c r="AZ7" s="65">
        <f t="shared" si="13"/>
        <v>40</v>
      </c>
      <c r="BA7" s="65">
        <f t="shared" si="13"/>
        <v>28</v>
      </c>
      <c r="BB7" s="65">
        <f t="shared" si="13"/>
        <v>27</v>
      </c>
      <c r="BC7" s="65">
        <f t="shared" si="13"/>
        <v>14</v>
      </c>
      <c r="BD7" s="65">
        <f t="shared" si="13"/>
        <v>4426</v>
      </c>
      <c r="BE7" s="63"/>
      <c r="BF7" s="64">
        <f>BF8</f>
        <v>62.7</v>
      </c>
      <c r="BG7" s="64">
        <f t="shared" ref="BG7:BO7" si="14">BG8</f>
        <v>63.9</v>
      </c>
      <c r="BH7" s="64">
        <f t="shared" si="14"/>
        <v>61.9</v>
      </c>
      <c r="BI7" s="64">
        <f t="shared" si="14"/>
        <v>55.3</v>
      </c>
      <c r="BJ7" s="64">
        <f t="shared" si="14"/>
        <v>33.200000000000003</v>
      </c>
      <c r="BK7" s="64">
        <f t="shared" si="14"/>
        <v>27.9</v>
      </c>
      <c r="BL7" s="64">
        <f t="shared" si="14"/>
        <v>30.9</v>
      </c>
      <c r="BM7" s="64">
        <f t="shared" si="14"/>
        <v>32.4</v>
      </c>
      <c r="BN7" s="64">
        <f t="shared" si="14"/>
        <v>13.1</v>
      </c>
      <c r="BO7" s="64">
        <f t="shared" si="14"/>
        <v>-0.7</v>
      </c>
      <c r="BP7" s="61"/>
      <c r="BQ7" s="65">
        <f>BQ8</f>
        <v>68128</v>
      </c>
      <c r="BR7" s="65">
        <f t="shared" ref="BR7:BZ7" si="15">BR8</f>
        <v>65220</v>
      </c>
      <c r="BS7" s="65">
        <f t="shared" si="15"/>
        <v>57964</v>
      </c>
      <c r="BT7" s="65">
        <f t="shared" si="15"/>
        <v>46208</v>
      </c>
      <c r="BU7" s="65">
        <f t="shared" si="15"/>
        <v>16799</v>
      </c>
      <c r="BV7" s="65">
        <f t="shared" si="15"/>
        <v>19504</v>
      </c>
      <c r="BW7" s="65">
        <f t="shared" si="15"/>
        <v>18068</v>
      </c>
      <c r="BX7" s="65">
        <f t="shared" si="15"/>
        <v>25902</v>
      </c>
      <c r="BY7" s="65">
        <f t="shared" si="15"/>
        <v>23067</v>
      </c>
      <c r="BZ7" s="65">
        <f t="shared" si="15"/>
        <v>4197</v>
      </c>
      <c r="CA7" s="63"/>
      <c r="CB7" s="64" t="s">
        <v>128</v>
      </c>
      <c r="CC7" s="64" t="s">
        <v>128</v>
      </c>
      <c r="CD7" s="64" t="s">
        <v>128</v>
      </c>
      <c r="CE7" s="64" t="s">
        <v>128</v>
      </c>
      <c r="CF7" s="64" t="s">
        <v>128</v>
      </c>
      <c r="CG7" s="64" t="s">
        <v>128</v>
      </c>
      <c r="CH7" s="64" t="s">
        <v>128</v>
      </c>
      <c r="CI7" s="64" t="s">
        <v>128</v>
      </c>
      <c r="CJ7" s="64" t="s">
        <v>128</v>
      </c>
      <c r="CK7" s="64" t="s">
        <v>129</v>
      </c>
      <c r="CL7" s="61"/>
      <c r="CM7" s="63">
        <f>CM8</f>
        <v>67</v>
      </c>
      <c r="CN7" s="63">
        <f>CN8</f>
        <v>158570</v>
      </c>
      <c r="CO7" s="64" t="s">
        <v>128</v>
      </c>
      <c r="CP7" s="64" t="s">
        <v>128</v>
      </c>
      <c r="CQ7" s="64" t="s">
        <v>128</v>
      </c>
      <c r="CR7" s="64" t="s">
        <v>128</v>
      </c>
      <c r="CS7" s="64" t="s">
        <v>128</v>
      </c>
      <c r="CT7" s="64" t="s">
        <v>128</v>
      </c>
      <c r="CU7" s="64" t="s">
        <v>128</v>
      </c>
      <c r="CV7" s="64" t="s">
        <v>128</v>
      </c>
      <c r="CW7" s="64" t="s">
        <v>128</v>
      </c>
      <c r="CX7" s="64" t="s">
        <v>126</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125</v>
      </c>
      <c r="DL7" s="64">
        <f t="shared" ref="DL7:DT7" si="17">DL8</f>
        <v>119.9</v>
      </c>
      <c r="DM7" s="64">
        <f t="shared" si="17"/>
        <v>112.6</v>
      </c>
      <c r="DN7" s="64">
        <f t="shared" si="17"/>
        <v>99.8</v>
      </c>
      <c r="DO7" s="64">
        <f t="shared" si="17"/>
        <v>66.5</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162019</v>
      </c>
      <c r="D8" s="67">
        <v>47</v>
      </c>
      <c r="E8" s="67">
        <v>14</v>
      </c>
      <c r="F8" s="67">
        <v>0</v>
      </c>
      <c r="G8" s="67">
        <v>6</v>
      </c>
      <c r="H8" s="67" t="s">
        <v>130</v>
      </c>
      <c r="I8" s="67" t="s">
        <v>131</v>
      </c>
      <c r="J8" s="67" t="s">
        <v>132</v>
      </c>
      <c r="K8" s="67" t="s">
        <v>133</v>
      </c>
      <c r="L8" s="67" t="s">
        <v>134</v>
      </c>
      <c r="M8" s="67" t="s">
        <v>135</v>
      </c>
      <c r="N8" s="67" t="s">
        <v>136</v>
      </c>
      <c r="O8" s="68" t="s">
        <v>137</v>
      </c>
      <c r="P8" s="69" t="s">
        <v>138</v>
      </c>
      <c r="Q8" s="69" t="s">
        <v>139</v>
      </c>
      <c r="R8" s="70">
        <v>31</v>
      </c>
      <c r="S8" s="69" t="s">
        <v>140</v>
      </c>
      <c r="T8" s="69" t="s">
        <v>141</v>
      </c>
      <c r="U8" s="70">
        <v>10190</v>
      </c>
      <c r="V8" s="70">
        <v>412</v>
      </c>
      <c r="W8" s="70">
        <v>330</v>
      </c>
      <c r="X8" s="69" t="s">
        <v>142</v>
      </c>
      <c r="Y8" s="71">
        <v>241.5</v>
      </c>
      <c r="Z8" s="71">
        <v>247.7</v>
      </c>
      <c r="AA8" s="71">
        <v>234.9</v>
      </c>
      <c r="AB8" s="71">
        <v>205.5</v>
      </c>
      <c r="AC8" s="71">
        <v>137.5</v>
      </c>
      <c r="AD8" s="71">
        <v>156</v>
      </c>
      <c r="AE8" s="71">
        <v>218.3</v>
      </c>
      <c r="AF8" s="71">
        <v>255.1</v>
      </c>
      <c r="AG8" s="71">
        <v>225.1</v>
      </c>
      <c r="AH8" s="71">
        <v>130.80000000000001</v>
      </c>
      <c r="AI8" s="68">
        <v>630.70000000000005</v>
      </c>
      <c r="AJ8" s="71">
        <v>0</v>
      </c>
      <c r="AK8" s="71">
        <v>0</v>
      </c>
      <c r="AL8" s="71">
        <v>0.3</v>
      </c>
      <c r="AM8" s="71">
        <v>0</v>
      </c>
      <c r="AN8" s="71">
        <v>0</v>
      </c>
      <c r="AO8" s="71">
        <v>5.6</v>
      </c>
      <c r="AP8" s="71">
        <v>3.5</v>
      </c>
      <c r="AQ8" s="71">
        <v>3.8</v>
      </c>
      <c r="AR8" s="71">
        <v>3.2</v>
      </c>
      <c r="AS8" s="71">
        <v>9.5</v>
      </c>
      <c r="AT8" s="68">
        <v>8.6</v>
      </c>
      <c r="AU8" s="72">
        <v>0</v>
      </c>
      <c r="AV8" s="72">
        <v>0</v>
      </c>
      <c r="AW8" s="72">
        <v>1</v>
      </c>
      <c r="AX8" s="72">
        <v>0</v>
      </c>
      <c r="AY8" s="72">
        <v>0</v>
      </c>
      <c r="AZ8" s="72">
        <v>40</v>
      </c>
      <c r="BA8" s="72">
        <v>28</v>
      </c>
      <c r="BB8" s="72">
        <v>27</v>
      </c>
      <c r="BC8" s="72">
        <v>14</v>
      </c>
      <c r="BD8" s="72">
        <v>4426</v>
      </c>
      <c r="BE8" s="72">
        <v>2345</v>
      </c>
      <c r="BF8" s="71">
        <v>62.7</v>
      </c>
      <c r="BG8" s="71">
        <v>63.9</v>
      </c>
      <c r="BH8" s="71">
        <v>61.9</v>
      </c>
      <c r="BI8" s="71">
        <v>55.3</v>
      </c>
      <c r="BJ8" s="71">
        <v>33.200000000000003</v>
      </c>
      <c r="BK8" s="71">
        <v>27.9</v>
      </c>
      <c r="BL8" s="71">
        <v>30.9</v>
      </c>
      <c r="BM8" s="71">
        <v>32.4</v>
      </c>
      <c r="BN8" s="71">
        <v>13.1</v>
      </c>
      <c r="BO8" s="71">
        <v>-0.7</v>
      </c>
      <c r="BP8" s="68">
        <v>-65.900000000000006</v>
      </c>
      <c r="BQ8" s="72">
        <v>68128</v>
      </c>
      <c r="BR8" s="72">
        <v>65220</v>
      </c>
      <c r="BS8" s="72">
        <v>57964</v>
      </c>
      <c r="BT8" s="73">
        <v>46208</v>
      </c>
      <c r="BU8" s="73">
        <v>16799</v>
      </c>
      <c r="BV8" s="72">
        <v>19504</v>
      </c>
      <c r="BW8" s="72">
        <v>18068</v>
      </c>
      <c r="BX8" s="72">
        <v>25902</v>
      </c>
      <c r="BY8" s="72">
        <v>23067</v>
      </c>
      <c r="BZ8" s="72">
        <v>4197</v>
      </c>
      <c r="CA8" s="70">
        <v>3932</v>
      </c>
      <c r="CB8" s="71" t="s">
        <v>134</v>
      </c>
      <c r="CC8" s="71" t="s">
        <v>134</v>
      </c>
      <c r="CD8" s="71" t="s">
        <v>134</v>
      </c>
      <c r="CE8" s="71" t="s">
        <v>134</v>
      </c>
      <c r="CF8" s="71" t="s">
        <v>134</v>
      </c>
      <c r="CG8" s="71" t="s">
        <v>134</v>
      </c>
      <c r="CH8" s="71" t="s">
        <v>134</v>
      </c>
      <c r="CI8" s="71" t="s">
        <v>134</v>
      </c>
      <c r="CJ8" s="71" t="s">
        <v>134</v>
      </c>
      <c r="CK8" s="71" t="s">
        <v>134</v>
      </c>
      <c r="CL8" s="68" t="s">
        <v>134</v>
      </c>
      <c r="CM8" s="70">
        <v>67</v>
      </c>
      <c r="CN8" s="70">
        <v>158570</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283.7</v>
      </c>
      <c r="DF8" s="71">
        <v>263.39999999999998</v>
      </c>
      <c r="DG8" s="71">
        <v>178.3</v>
      </c>
      <c r="DH8" s="71">
        <v>1310.7</v>
      </c>
      <c r="DI8" s="71">
        <v>110.8</v>
      </c>
      <c r="DJ8" s="68">
        <v>183.4</v>
      </c>
      <c r="DK8" s="71">
        <v>125</v>
      </c>
      <c r="DL8" s="71">
        <v>119.9</v>
      </c>
      <c r="DM8" s="71">
        <v>112.6</v>
      </c>
      <c r="DN8" s="71">
        <v>99.8</v>
      </c>
      <c r="DO8" s="71">
        <v>66.5</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康之</cp:lastModifiedBy>
  <dcterms:created xsi:type="dcterms:W3CDTF">2021-12-17T06:01:58Z</dcterms:created>
  <dcterms:modified xsi:type="dcterms:W3CDTF">2022-01-18T05:33:37Z</dcterms:modified>
  <cp:category/>
</cp:coreProperties>
</file>