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新農村整備課（H29.1.5)\02土地改良事業（農村下水道係）\01農業集落排水事業\10決算統計関係(5年)\R2年度決算統計(R90401)\照会・回答\R4.01.21公営企業に係る経営比較分析表（令和２年度決算）の分析について\農村整備課回答\"/>
    </mc:Choice>
  </mc:AlternateContent>
  <workbookProtection workbookAlgorithmName="SHA-512" workbookHashValue="kBb0BO3faD/KZ+3lQMPGhUnvCRIyQhdG0VvoR2SehD00Oaiu6QN6Y2mwBPEU+tKSf6I7Tt5b8pa1Ql0AJ4mQYA==" workbookSaltValue="/N0Xc+XzxUrVozrOQQpgZ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<sst xmlns="http://schemas.openxmlformats.org/spreadsheetml/2006/main" count="236" uniqueCount="120">
  <si>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</si>
  <si>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</si>
  <si>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</si>
  <si>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</si>
  <si>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</si>
  <si>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</si>
  <si>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</si>
  <si>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</si>
  <si>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</si>
  <si>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</si>
  <si>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</si>
  <si>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</si>
  <si>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</si>
  <si>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</si>
  <si>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</si>
  <si>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</si>
  <si>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</si>
  <si>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</si>
  <si>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</si>
  <si>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</si>
  <si>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</si>
  <si>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</si>
  <si>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</si>
  <si>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</si>
  <si>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</si>
  <si>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</si>
  <si>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</si>
  <si>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</si>
  <si>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</si>
  <si>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</si>
  <si>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</si>
  <si>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</si>
  <si>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</si>
  <si>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</si>
  <si>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</si>
  <si>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</si>
  <si>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</si>
  <si>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</si>
  <si>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</si>
  <si>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</si>
  <si>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</si>
  <si>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</si>
  <si>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</si>
  <si>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</si>
  <si>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</si>
  <si>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</si>
  <si>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</si>
  <si>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</si>
  <si>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</si>
  <si>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</si>
  <si>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</si>
  <si>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</si>
  <si>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</si>
  <si>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</si>
  <si>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</si>
  <si>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</si>
  <si>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</si>
  <si>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</si>
  <si>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</si>
  <si>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</si>
  <si>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</si>
  <si>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</si>
  <si>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</si>
  <si>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</si>
  <si>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</si>
  <si>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</si>
  <si>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</si>
  <si>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</si>
  <si>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</si>
  <si>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</si>
  <si>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</si>
  <si>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</si>
  <si>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</si>
  <si>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</si>
  <si>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</si>
  <si>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</si>
  <si>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</si>
  <si>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</si>
  <si>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</si>
  <si>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</si>
  <si>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</si>
  <si>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</si>
  <si>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</si>
  <si>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</si>
  <si>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</si>
  <si>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</si>
  <si>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</si>
  <si>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</si>
  <si>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</si>
  <si>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</si>
  <si>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</si>
  <si>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</si>
  <si>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</si>
  <si>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</si>
  <si>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</si>
  <si>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</si>
  <si>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</si>
  <si>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</si>
  <si>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</si>
  <si>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</si>
  <si>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</si>
  <si>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</si>
  <si>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</si>
  <si>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</si>
  <si>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</si>
  <si>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</si>
  <si>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</si>
  <si>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</si>
  <si>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</si>
  <si>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</si>
  <si>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</si>
  <si>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</si>
  <si>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</si>
  <si>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</si>
  <si>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</si>
  <si>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</si>
  <si>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</si>
  <si>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収益的収支比率および経費回収率が100％未満であり、一般会計繰入金により賄われている現状にある。
事業規模が小さいことから経費回収率の向上は難しい。</t>
    <rPh sb="1" eb="4">
      <t>シュウエキテキ</t>
    </rPh>
    <rPh sb="4" eb="6">
      <t>シュウシ</t>
    </rPh>
    <rPh sb="6" eb="8">
      <t>ヒリツ</t>
    </rPh>
    <rPh sb="11" eb="13">
      <t>ケイヒ</t>
    </rPh>
    <rPh sb="13" eb="15">
      <t>カイシュウ</t>
    </rPh>
    <rPh sb="15" eb="16">
      <t>リツ</t>
    </rPh>
    <rPh sb="21" eb="23">
      <t>ミマン</t>
    </rPh>
    <rPh sb="27" eb="29">
      <t>イッパン</t>
    </rPh>
    <rPh sb="29" eb="31">
      <t>カイケイ</t>
    </rPh>
    <rPh sb="31" eb="33">
      <t>クリイレ</t>
    </rPh>
    <rPh sb="33" eb="34">
      <t>キン</t>
    </rPh>
    <rPh sb="37" eb="38">
      <t>マカナ</t>
    </rPh>
    <rPh sb="43" eb="45">
      <t>ゲンジョウ</t>
    </rPh>
    <rPh sb="51" eb="53">
      <t>ジギョウ</t>
    </rPh>
    <rPh sb="53" eb="55">
      <t>キボ</t>
    </rPh>
    <rPh sb="56" eb="57">
      <t>チイ</t>
    </rPh>
    <rPh sb="63" eb="65">
      <t>ケイヒ</t>
    </rPh>
    <rPh sb="65" eb="67">
      <t>カイシュウ</t>
    </rPh>
    <rPh sb="67" eb="68">
      <t>リツ</t>
    </rPh>
    <rPh sb="69" eb="71">
      <t>コウジョウ</t>
    </rPh>
    <rPh sb="72" eb="73">
      <t>ムズカ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</si>
  <si>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rPh sb="92" eb="94">
      <t>ジギョウ</t>
    </rPh>
    <rPh sb="94" eb="96">
      <t>キボ</t>
    </rPh>
    <rPh sb="97" eb="98">
      <t>チイ</t>
    </rPh>
    <rPh sb="104" eb="106">
      <t>ケイヒ</t>
    </rPh>
    <rPh sb="106" eb="108">
      <t>カイシュウ</t>
    </rPh>
    <rPh sb="109" eb="110">
      <t>ムズカ</t>
    </rPh>
    <rPh sb="191" eb="193">
      <t>ケイエイ</t>
    </rPh>
    <rPh sb="193" eb="195">
      <t>センリャク</t>
    </rPh>
    <rPh sb="196" eb="198">
      <t>サクテイ</t>
    </rPh>
    <rPh sb="198" eb="199">
      <t>ズ</t>
    </rPh>
    <phoneticPr fontId="4"/>
  </si>
  <si>
    <t xml:space="preserve">　供用開始が一番早い（平成10年）管渠は23年経過しており、標準耐用年数50年経過している管渠はないことから、老朽化に伴う管渠の更新は実施していない。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7">
      <t>カンキョ</t>
    </rPh>
    <rPh sb="55" eb="58">
      <t>ロウキュウカ</t>
    </rPh>
    <rPh sb="59" eb="60">
      <t>トモナ</t>
    </rPh>
    <rPh sb="61" eb="63">
      <t>カンキョ</t>
    </rPh>
    <rPh sb="64" eb="66">
      <t>コウシン</t>
    </rPh>
    <rPh sb="67" eb="6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</si>
</sst>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E5E-84C4-CC7AF54E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E-4E5E-84C4-CC7AF54E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44.19</c:v>
                </c:pt>
                <c:pt idx="1">
                  <c:v>44.19</c:v>
                </c:pt>
                <c:pt idx="2">
                  <c:v>58.14</c:v>
                </c:pt>
                <c:pt idx="3">
                  <c:v>37.21</c:v>
                </c:pt>
                <c:pt idx="4">
                  <c:v>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F-40FC-9DAD-5E2C0111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36.44</c:v>
                </c:pt>
                <c:pt idx="1">
                  <c:v>34.29</c:v>
                </c:pt>
                <c:pt idx="2">
                  <c:v>35.340000000000003</c:v>
                </c:pt>
                <c:pt idx="3">
                  <c:v>34.68</c:v>
                </c:pt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F-40FC-9DAD-5E2C0111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77.78</c:v>
                </c:pt>
                <c:pt idx="1">
                  <c:v>81.73</c:v>
                </c:pt>
                <c:pt idx="2">
                  <c:v>83.84</c:v>
                </c:pt>
                <c:pt idx="3">
                  <c:v>85.57</c:v>
                </c:pt>
                <c:pt idx="4">
                  <c:v>83.84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2-42A7-A867-53388C1A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89.93</c:v>
                </c:pt>
                <c:pt idx="1">
                  <c:v>89.88</c:v>
                </c:pt>
                <c:pt idx="2">
                  <c:v>91.52</c:v>
                </c:pt>
                <c:pt idx="3">
                  <c:v>90.33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2-42A7-A867-53388C1A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32.99</c:v>
                </c:pt>
                <c:pt idx="1">
                  <c:v>45.09</c:v>
                </c:pt>
                <c:pt idx="2">
                  <c:v>43.2</c:v>
                </c:pt>
                <c:pt idx="3">
                  <c:v>42.56</c:v>
                </c:pt>
                <c:pt idx="4">
                  <c:v>42.55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7-4F7E-AA4A-BD66D466E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7-4F7E-AA4A-BD66D466E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9B0-992D-D16F4FC77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05-49B0-992D-D16F4FC77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F-4A48-BC2B-1C9E2285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F-4A48-BC2B-1C9E2285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5-4EFB-886E-FF69A36C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5-4EFB-886E-FF69A36C4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B-42C1-82C1-2E8CB88E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B-42C1-82C1-2E8CB88E8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B-4483-B877-7C533F1D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1914.94</c:v>
                </c:pt>
                <c:pt idx="1">
                  <c:v>1759.36</c:v>
                </c:pt>
                <c:pt idx="2">
                  <c:v>1837.88</c:v>
                </c:pt>
                <c:pt idx="3">
                  <c:v>1748.51</c:v>
                </c:pt>
                <c:pt idx="4">
                  <c:v>1640.16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B-4483-B877-7C533F1D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39.6</c:v>
                </c:pt>
                <c:pt idx="1">
                  <c:v>64.790000000000006</c:v>
                </c:pt>
                <c:pt idx="2">
                  <c:v>68.13</c:v>
                </c:pt>
                <c:pt idx="3">
                  <c:v>56.91</c:v>
                </c:pt>
                <c:pt idx="4">
                  <c:v>53.13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0-4C0B-9D59-6477E5E5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34.020000000000003</c:v>
                </c:pt>
                <c:pt idx="1">
                  <c:v>37.200000000000003</c:v>
                </c:pt>
                <c:pt idx="2">
                  <c:v>35.03</c:v>
                </c:pt>
                <c:pt idx="3">
                  <c:v>34.99</c:v>
                </c:pt>
                <c:pt idx="4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0-4C0B-9D59-6477E5E5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429.23</c:v>
                </c:pt>
                <c:pt idx="1">
                  <c:v>268.36</c:v>
                </c:pt>
                <c:pt idx="2">
                  <c:v>251.92</c:v>
                </c:pt>
                <c:pt idx="3">
                  <c:v>296.08999999999997</c:v>
                </c:pt>
                <c:pt idx="4">
                  <c:v>325.32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B-4B8F-9C73-69242F74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553.77</c:v>
                </c:pt>
                <c:pt idx="1">
                  <c:v>508.64</c:v>
                </c:pt>
                <c:pt idx="2">
                  <c:v>525.22</c:v>
                </c:pt>
                <c:pt idx="3">
                  <c:v>520.91999999999996</c:v>
                </c:pt>
                <c:pt idx="4">
                  <c:v>486.77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9B-4B8F-9C73-69242F74D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【1,650.58】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5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富山県　富山市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414102</v>
      </c>
      <c r="AM8" s="69"/>
      <c r="AN8" s="69"/>
      <c r="AO8" s="69"/>
      <c r="AP8" s="69"/>
      <c r="AQ8" s="69"/>
      <c r="AR8" s="69"/>
      <c r="AS8" s="69"/>
      <c r="AT8" s="68">
        <f>データ!T6</f>
        <v>1241.74</v>
      </c>
      <c r="AU8" s="68"/>
      <c r="AV8" s="68"/>
      <c r="AW8" s="68"/>
      <c r="AX8" s="68"/>
      <c r="AY8" s="68"/>
      <c r="AZ8" s="68"/>
      <c r="BA8" s="68"/>
      <c r="BB8" s="68">
        <f>データ!U6</f>
        <v>333.49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0.02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3080</v>
      </c>
      <c r="AE10" s="69"/>
      <c r="AF10" s="69"/>
      <c r="AG10" s="69"/>
      <c r="AH10" s="69"/>
      <c r="AI10" s="69"/>
      <c r="AJ10" s="69"/>
      <c r="AK10" s="2"/>
      <c r="AL10" s="69">
        <f>データ!V6</f>
        <v>99</v>
      </c>
      <c r="AM10" s="69"/>
      <c r="AN10" s="69"/>
      <c r="AO10" s="69"/>
      <c r="AP10" s="69"/>
      <c r="AQ10" s="69"/>
      <c r="AR10" s="69"/>
      <c r="AS10" s="69"/>
      <c r="AT10" s="68">
        <f>データ!W6</f>
        <v>0.03</v>
      </c>
      <c r="AU10" s="68"/>
      <c r="AV10" s="68"/>
      <c r="AW10" s="68"/>
      <c r="AX10" s="68"/>
      <c r="AY10" s="68"/>
      <c r="AZ10" s="68"/>
      <c r="BA10" s="68"/>
      <c r="BB10" s="68">
        <f>データ!X6</f>
        <v>3300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【1,650.58】</v>
      </c>
      <c r="I86" s="26" t="str">
        <f>データ!CA6</f>
        <v>【38.66】</v>
      </c>
      <c r="J86" s="26" t="str">
        <f>データ!CL6</f>
        <v>【481.20】</v>
      </c>
      <c r="K86" s="26" t="str">
        <f>データ!CW6</f>
        <v>【34.97】</v>
      </c>
      <c r="L86" s="26" t="str">
        <f>データ!DH6</f>
        <v>【89.89】</v>
      </c>
      <c r="M86" s="26" t="s">
        <v>44</v>
      </c>
      <c r="N86" s="26" t="s">
        <v>44</v>
      </c>
      <c r="O86" s="26" t="str">
        <f>データ!EO6</f>
        <v>【0.00】</v>
      </c>
    </row>
  </sheetData>
  <sheetProtection algorithmName="SHA-512" hashValue="VMDTwlE2+tuZU71rcL9CRCW90Ev42ETULrOqfAbqWecwlwAxybQg6r0KBpKhVdbkGPHWBYLKpU05JGza2DqEwA==" saltValue="y/wGc4weZ/YQo5wgv6mZn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3080</v>
      </c>
      <c r="S6" s="34">
        <f t="shared" si="3"/>
        <v>414102</v>
      </c>
      <c r="T6" s="34">
        <f t="shared" si="3"/>
        <v>1241.74</v>
      </c>
      <c r="U6" s="34">
        <f t="shared" si="3"/>
        <v>333.49</v>
      </c>
      <c r="V6" s="34">
        <f t="shared" si="3"/>
        <v>99</v>
      </c>
      <c r="W6" s="34">
        <f t="shared" si="3"/>
        <v>0.03</v>
      </c>
      <c r="X6" s="34">
        <f t="shared" si="3"/>
        <v>3300</v>
      </c>
      <c r="Y6" s="35">
        <f>IF(Y7="",NA(),Y7)</f>
        <v>32.99</v>
      </c>
      <c r="Z6" s="35">
        <f t="shared" ref="Z6:AH6" si="4">IF(Z7="",NA(),Z7)</f>
        <v>45.09</v>
      </c>
      <c r="AA6" s="35">
        <f t="shared" si="4"/>
        <v>43.2</v>
      </c>
      <c r="AB6" s="35">
        <f t="shared" si="4"/>
        <v>42.56</v>
      </c>
      <c r="AC6" s="35">
        <f t="shared" si="4"/>
        <v>42.55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1914.94</v>
      </c>
      <c r="BL6" s="35">
        <f t="shared" si="7"/>
        <v>1759.36</v>
      </c>
      <c r="BM6" s="35">
        <f t="shared" si="7"/>
        <v>1837.88</v>
      </c>
      <c r="BN6" s="35">
        <f t="shared" si="7"/>
        <v>1748.51</v>
      </c>
      <c r="BO6" s="35">
        <f t="shared" si="7"/>
        <v>1640.16</v>
      </c>
      <c r="BP6" s="34" t="str">
        <f>IF(BP7="","",IF(BP7="-","【-】","【"&amp;SUBSTITUTE(TEXT(BP7,"#,##0.00"),"-","△")&amp;"】"))</f>
        <v>【1,650.58】</v>
      </c>
      <c r="BQ6" s="35">
        <f>IF(BQ7="",NA(),BQ7)</f>
        <v>39.6</v>
      </c>
      <c r="BR6" s="35">
        <f t="shared" ref="BR6:BZ6" si="8">IF(BR7="",NA(),BR7)</f>
        <v>64.790000000000006</v>
      </c>
      <c r="BS6" s="35">
        <f t="shared" si="8"/>
        <v>68.13</v>
      </c>
      <c r="BT6" s="35">
        <f t="shared" si="8"/>
        <v>56.91</v>
      </c>
      <c r="BU6" s="35">
        <f t="shared" si="8"/>
        <v>53.13</v>
      </c>
      <c r="BV6" s="35">
        <f t="shared" si="8"/>
        <v>34.020000000000003</v>
      </c>
      <c r="BW6" s="35">
        <f t="shared" si="8"/>
        <v>37.200000000000003</v>
      </c>
      <c r="BX6" s="35">
        <f t="shared" si="8"/>
        <v>35.03</v>
      </c>
      <c r="BY6" s="35">
        <f t="shared" si="8"/>
        <v>34.99</v>
      </c>
      <c r="BZ6" s="35">
        <f t="shared" si="8"/>
        <v>38.270000000000003</v>
      </c>
      <c r="CA6" s="34" t="str">
        <f>IF(CA7="","",IF(CA7="-","【-】","【"&amp;SUBSTITUTE(TEXT(CA7,"#,##0.00"),"-","△")&amp;"】"))</f>
        <v>【38.66】</v>
      </c>
      <c r="CB6" s="35">
        <f>IF(CB7="",NA(),CB7)</f>
        <v>429.23</v>
      </c>
      <c r="CC6" s="35">
        <f t="shared" ref="CC6:CK6" si="9">IF(CC7="",NA(),CC7)</f>
        <v>268.36</v>
      </c>
      <c r="CD6" s="35">
        <f t="shared" si="9"/>
        <v>251.92</v>
      </c>
      <c r="CE6" s="35">
        <f t="shared" si="9"/>
        <v>296.08999999999997</v>
      </c>
      <c r="CF6" s="35">
        <f t="shared" si="9"/>
        <v>325.32</v>
      </c>
      <c r="CG6" s="35">
        <f t="shared" si="9"/>
        <v>553.77</v>
      </c>
      <c r="CH6" s="35">
        <f t="shared" si="9"/>
        <v>508.64</v>
      </c>
      <c r="CI6" s="35">
        <f t="shared" si="9"/>
        <v>525.22</v>
      </c>
      <c r="CJ6" s="35">
        <f t="shared" si="9"/>
        <v>520.91999999999996</v>
      </c>
      <c r="CK6" s="35">
        <f t="shared" si="9"/>
        <v>486.77</v>
      </c>
      <c r="CL6" s="34" t="str">
        <f>IF(CL7="","",IF(CL7="-","【-】","【"&amp;SUBSTITUTE(TEXT(CL7,"#,##0.00"),"-","△")&amp;"】"))</f>
        <v>【481.20】</v>
      </c>
      <c r="CM6" s="35">
        <f>IF(CM7="",NA(),CM7)</f>
        <v>44.19</v>
      </c>
      <c r="CN6" s="35">
        <f t="shared" ref="CN6:CV6" si="10">IF(CN7="",NA(),CN7)</f>
        <v>44.19</v>
      </c>
      <c r="CO6" s="35">
        <f t="shared" si="10"/>
        <v>58.14</v>
      </c>
      <c r="CP6" s="35">
        <f t="shared" si="10"/>
        <v>37.21</v>
      </c>
      <c r="CQ6" s="35">
        <f t="shared" si="10"/>
        <v>39.53</v>
      </c>
      <c r="CR6" s="35">
        <f t="shared" si="10"/>
        <v>36.44</v>
      </c>
      <c r="CS6" s="35">
        <f t="shared" si="10"/>
        <v>34.29</v>
      </c>
      <c r="CT6" s="35">
        <f t="shared" si="10"/>
        <v>35.340000000000003</v>
      </c>
      <c r="CU6" s="35">
        <f t="shared" si="10"/>
        <v>34.68</v>
      </c>
      <c r="CV6" s="35">
        <f t="shared" si="10"/>
        <v>34.700000000000003</v>
      </c>
      <c r="CW6" s="34" t="str">
        <f>IF(CW7="","",IF(CW7="-","【-】","【"&amp;SUBSTITUTE(TEXT(CW7,"#,##0.00"),"-","△")&amp;"】"))</f>
        <v>【34.97】</v>
      </c>
      <c r="CX6" s="35">
        <f>IF(CX7="",NA(),CX7)</f>
        <v>77.78</v>
      </c>
      <c r="CY6" s="35">
        <f t="shared" ref="CY6:DG6" si="11">IF(CY7="",NA(),CY7)</f>
        <v>81.73</v>
      </c>
      <c r="CZ6" s="35">
        <f t="shared" si="11"/>
        <v>83.84</v>
      </c>
      <c r="DA6" s="35">
        <f t="shared" si="11"/>
        <v>85.57</v>
      </c>
      <c r="DB6" s="35">
        <f t="shared" si="11"/>
        <v>83.84</v>
      </c>
      <c r="DC6" s="35">
        <f t="shared" si="11"/>
        <v>89.93</v>
      </c>
      <c r="DD6" s="35">
        <f t="shared" si="11"/>
        <v>89.88</v>
      </c>
      <c r="DE6" s="35">
        <f t="shared" si="11"/>
        <v>91.52</v>
      </c>
      <c r="DF6" s="35">
        <f t="shared" si="11"/>
        <v>90.33</v>
      </c>
      <c r="DG6" s="35">
        <f t="shared" si="11"/>
        <v>90.04</v>
      </c>
      <c r="DH6" s="34" t="str">
        <f>IF(DH7="","",IF(DH7="-","【-】","【"&amp;SUBSTITUTE(TEXT(DH7,"#,##0.00"),"-","△")&amp;"】"))</f>
        <v>【89.89】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2020</v>
      </c>
      <c r="C7" s="37">
        <v>162019</v>
      </c>
      <c r="D7" s="37">
        <v>47</v>
      </c>
      <c r="E7" s="37">
        <v>17</v>
      </c>
      <c r="F7" s="37">
        <v>9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0.02</v>
      </c>
      <c r="Q7" s="38">
        <v>100</v>
      </c>
      <c r="R7" s="38">
        <v>3080</v>
      </c>
      <c r="S7" s="38">
        <v>414102</v>
      </c>
      <c r="T7" s="38">
        <v>1241.74</v>
      </c>
      <c r="U7" s="38">
        <v>333.49</v>
      </c>
      <c r="V7" s="38">
        <v>99</v>
      </c>
      <c r="W7" s="38">
        <v>0.03</v>
      </c>
      <c r="X7" s="38">
        <v>3300</v>
      </c>
      <c r="Y7" s="38">
        <v>32.99</v>
      </c>
      <c r="Z7" s="38">
        <v>45.09</v>
      </c>
      <c r="AA7" s="38">
        <v>43.2</v>
      </c>
      <c r="AB7" s="38">
        <v>42.56</v>
      </c>
      <c r="AC7" s="38">
        <v>42.55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1914.94</v>
      </c>
      <c r="BL7" s="38">
        <v>1759.36</v>
      </c>
      <c r="BM7" s="38">
        <v>1837.88</v>
      </c>
      <c r="BN7" s="38">
        <v>1748.51</v>
      </c>
      <c r="BO7" s="38">
        <v>1640.16</v>
      </c>
      <c r="BP7" s="38">
        <v>1650.58</v>
      </c>
      <c r="BQ7" s="38">
        <v>39.6</v>
      </c>
      <c r="BR7" s="38">
        <v>64.790000000000006</v>
      </c>
      <c r="BS7" s="38">
        <v>68.13</v>
      </c>
      <c r="BT7" s="38">
        <v>56.91</v>
      </c>
      <c r="BU7" s="38">
        <v>53.13</v>
      </c>
      <c r="BV7" s="38">
        <v>34.020000000000003</v>
      </c>
      <c r="BW7" s="38">
        <v>37.200000000000003</v>
      </c>
      <c r="BX7" s="38">
        <v>35.03</v>
      </c>
      <c r="BY7" s="38">
        <v>34.99</v>
      </c>
      <c r="BZ7" s="38">
        <v>38.270000000000003</v>
      </c>
      <c r="CA7" s="38">
        <v>38.659999999999997</v>
      </c>
      <c r="CB7" s="38">
        <v>429.23</v>
      </c>
      <c r="CC7" s="38">
        <v>268.36</v>
      </c>
      <c r="CD7" s="38">
        <v>251.92</v>
      </c>
      <c r="CE7" s="38">
        <v>296.08999999999997</v>
      </c>
      <c r="CF7" s="38">
        <v>325.32</v>
      </c>
      <c r="CG7" s="38">
        <v>553.77</v>
      </c>
      <c r="CH7" s="38">
        <v>508.64</v>
      </c>
      <c r="CI7" s="38">
        <v>525.22</v>
      </c>
      <c r="CJ7" s="38">
        <v>520.91999999999996</v>
      </c>
      <c r="CK7" s="38">
        <v>486.77</v>
      </c>
      <c r="CL7" s="38">
        <v>481.2</v>
      </c>
      <c r="CM7" s="38">
        <v>44.19</v>
      </c>
      <c r="CN7" s="38">
        <v>44.19</v>
      </c>
      <c r="CO7" s="38">
        <v>58.14</v>
      </c>
      <c r="CP7" s="38">
        <v>37.21</v>
      </c>
      <c r="CQ7" s="38">
        <v>39.53</v>
      </c>
      <c r="CR7" s="38">
        <v>36.44</v>
      </c>
      <c r="CS7" s="38">
        <v>34.29</v>
      </c>
      <c r="CT7" s="38">
        <v>35.340000000000003</v>
      </c>
      <c r="CU7" s="38">
        <v>34.68</v>
      </c>
      <c r="CV7" s="38">
        <v>34.700000000000003</v>
      </c>
      <c r="CW7" s="38">
        <v>34.97</v>
      </c>
      <c r="CX7" s="38">
        <v>77.78</v>
      </c>
      <c r="CY7" s="38">
        <v>81.73</v>
      </c>
      <c r="CZ7" s="38">
        <v>83.84</v>
      </c>
      <c r="DA7" s="38">
        <v>85.57</v>
      </c>
      <c r="DB7" s="38">
        <v>83.84</v>
      </c>
      <c r="DC7" s="38">
        <v>89.93</v>
      </c>
      <c r="DD7" s="38">
        <v>89.88</v>
      </c>
      <c r="DE7" s="38">
        <v>91.52</v>
      </c>
      <c r="DF7" s="38">
        <v>90.33</v>
      </c>
      <c r="DG7" s="38">
        <v>90.04</v>
      </c>
      <c r="DH7" s="38">
        <v>89.89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2022-01-14T04:25:16Z</cp:lastPrinted>
  <dcterms:created xsi:type="dcterms:W3CDTF">2021-12-03T08:07:41Z</dcterms:created>
  <dcterms:modified xsi:type="dcterms:W3CDTF">2022-01-14T05:06:39Z</dcterms:modified>
  <cp:category/>
</cp:coreProperties>
</file>