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I:\★市町村支援課移行データ\財政係\57 公営企業経営比較分析表\R03\R040105経営比較分析表の分析等について（依頼）\03_市町村より回答→ＨＰ掲載\02高岡市\下水道（法適用）\"/>
    </mc:Choice>
  </mc:AlternateContent>
  <xr:revisionPtr revIDLastSave="0" documentId="13_ncr:1_{CCC21FAE-E7AC-410E-9E40-CD3FD7916A8A}" xr6:coauthVersionLast="36" xr6:coauthVersionMax="36" xr10:uidLastSave="{00000000-0000-0000-0000-000000000000}"/>
  <workbookProtection workbookAlgorithmName="SHA-512" workbookHashValue="EEoLq/x3A8xGzzGvjZ58Qrev63dMxpd/Zrw8w0Pb5HgBwfvrUuhmS6OJV765L1veHDvrnP7hEgHAWpDp6XBDng==" workbookSaltValue="Mj7KIOu7xwQXsEyiyecl0A==" workbookSpinCount="100000" lockStructure="1"/>
  <bookViews>
    <workbookView xWindow="0" yWindow="0" windowWidth="15360" windowHeight="7635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T6" i="5"/>
  <c r="S6" i="5"/>
  <c r="AL8" i="4" s="1"/>
  <c r="R6" i="5"/>
  <c r="Q6" i="5"/>
  <c r="P6" i="5"/>
  <c r="O6" i="5"/>
  <c r="I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BB10" i="4"/>
  <c r="AL10" i="4"/>
  <c r="AD10" i="4"/>
  <c r="W10" i="4"/>
  <c r="P10" i="4"/>
  <c r="B10" i="4"/>
  <c r="BB8" i="4"/>
  <c r="AT8" i="4"/>
  <c r="AD8" i="4"/>
  <c r="W8" i="4"/>
  <c r="I8" i="4"/>
  <c r="B8" i="4"/>
  <c r="B6" i="4"/>
</calcChain>
</file>

<file path=xl/sharedStrings.xml><?xml version="1.0" encoding="utf-8"?>
<sst xmlns="http://schemas.openxmlformats.org/spreadsheetml/2006/main" count="231" uniqueCount="116">
  <si>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</si>
  <si>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</si>
  <si>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</si>
  <si>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</si>
  <si>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</si>
  <si>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</si>
  <si>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</si>
  <si>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</si>
  <si>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</si>
  <si>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</si>
  <si>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</si>
  <si>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</si>
  <si>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</si>
  <si>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</si>
  <si>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</si>
  <si>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</si>
  <si>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</si>
  <si>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</si>
  <si>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</si>
  <si>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</si>
  <si>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</si>
  <si>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</si>
  <si>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</si>
  <si>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</si>
  <si>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</si>
  <si>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</si>
  <si>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</si>
  <si>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</si>
  <si>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</si>
  <si>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</si>
  <si>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</si>
  <si>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</si>
  <si>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</si>
  <si>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</si>
  <si>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</si>
  <si>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</si>
  <si>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</si>
  <si>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</si>
  <si>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</si>
  <si>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</si>
  <si>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</si>
  <si>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</si>
  <si>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</si>
  <si>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</si>
  <si>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</si>
  <si>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</si>
  <si>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</si>
  <si>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</si>
  <si>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</si>
  <si>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</si>
  <si>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</si>
  <si>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</si>
  <si>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</si>
  <si>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</si>
  <si>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</si>
  <si>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</si>
  <si>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</si>
  <si>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</si>
  <si>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</si>
  <si>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</si>
  <si>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</si>
  <si>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</si>
  <si>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</si>
  <si>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</si>
  <si>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</si>
  <si>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</si>
  <si>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</si>
  <si>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</si>
  <si>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</si>
  <si>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</si>
  <si>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</si>
  <si>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</si>
  <si>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</si>
  <si>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</si>
  <si>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</si>
  <si>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</si>
  <si>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</si>
  <si>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</si>
  <si>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</si>
  <si>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</si>
  <si>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</si>
  <si>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</si>
  <si>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</si>
  <si>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</si>
  <si>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</si>
  <si>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</si>
  <si>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</si>
  <si>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</si>
  <si>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</si>
  <si>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</si>
  <si>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</si>
  <si>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</si>
  <si>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</si>
  <si>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</si>
  <si>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</si>
  <si>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</si>
  <si>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高岡市</t>
  </si>
  <si>
    <t>法適用</t>
  </si>
  <si>
    <t>下水道事業</t>
  </si>
  <si>
    <t>農業集落排水</t>
  </si>
  <si>
    <t>F1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</si>
  <si>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</si>
  <si>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</si>
  <si>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</si>
  <si>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</si>
  <si>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</si>
  <si>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</si>
  <si>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</si>
  <si>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</si>
  <si>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</si>
  <si>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</si>
  <si>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</si>
  <si>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</si>
  <si>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・①有形固定資産減価償却率は、平成26年度から地方公営企業法を適用しており、類似団体平均を下回っている。
・②管路老朽化率は、事業着手が比較的浅いため、法定耐用年数を超えた管渠はない。
</t>
    <rPh sb="2" eb="4">
      <t>ユウケイ</t>
    </rPh>
    <rPh sb="4" eb="6">
      <t>コテイ</t>
    </rPh>
    <rPh sb="6" eb="8">
      <t>シサン</t>
    </rPh>
    <rPh sb="8" eb="10">
      <t>ゲンカ</t>
    </rPh>
    <rPh sb="10" eb="12">
      <t>ショウキャク</t>
    </rPh>
    <rPh sb="12" eb="13">
      <t>リツ</t>
    </rPh>
    <rPh sb="15" eb="17">
      <t>ヘイセイ</t>
    </rPh>
    <rPh sb="19" eb="21">
      <t>ネンド</t>
    </rPh>
    <rPh sb="23" eb="25">
      <t>チホウ</t>
    </rPh>
    <rPh sb="25" eb="27">
      <t>コウエイ</t>
    </rPh>
    <rPh sb="27" eb="29">
      <t>キギョウ</t>
    </rPh>
    <rPh sb="29" eb="30">
      <t>ホウ</t>
    </rPh>
    <rPh sb="31" eb="33">
      <t>テキヨウ</t>
    </rPh>
    <rPh sb="38" eb="40">
      <t>ルイジ</t>
    </rPh>
    <rPh sb="40" eb="42">
      <t>ダンタイ</t>
    </rPh>
    <rPh sb="42" eb="44">
      <t>ヘイキン</t>
    </rPh>
    <rPh sb="45" eb="47">
      <t>シタマワ</t>
    </rPh>
    <rPh sb="55" eb="57">
      <t>カンロ</t>
    </rPh>
    <rPh sb="60" eb="61">
      <t>リツ</t>
    </rPh>
    <rPh sb="63" eb="65">
      <t>ジギョウ</t>
    </rPh>
    <rPh sb="65" eb="67">
      <t>チャクシュ</t>
    </rPh>
    <rPh sb="68" eb="71">
      <t>ヒカクテキ</t>
    </rPh>
    <rPh sb="71" eb="72">
      <t>アサ</t>
    </rPh>
    <rPh sb="76" eb="78">
      <t>ホウテイ</t>
    </rPh>
    <rPh sb="78" eb="80">
      <t>タイヨウ</t>
    </rPh>
    <rPh sb="80" eb="82">
      <t>ネンスウ</t>
    </rPh>
    <rPh sb="83" eb="84">
      <t>コ</t>
    </rPh>
    <rPh sb="86" eb="88">
      <t>カンキョ</t>
    </rPh>
    <phoneticPr fontId="4"/>
  </si>
  <si>
    <t>・経常収支比率は100％以上であり、経費回収率が100％を下回っているが国庫補助金収入の影響によるものであり、経営状況は概ね健全であると言える。しかし、企業債償還金の負担が大きいため流動比率が低く、今後さらなる経営改善が必要である。また、人口減少に伴う使用料収入の減少、施設の老朽化に伴う更新需要の増大など、経営環境は今後ますます厳しくなると予想される。
・今後、施設の老朽化に伴う更新需要の増大が見込まれることから、流域下水道への接続を検討するなど、効率的な事業運営に努めていく必要がある。
・今年度、本市の経営戦略である「高岡市上下水道ビジョン」について前期事業目標の達成度など進捗状況を確認しており、令和４年度から始まる後期に向けて計画の見直しを進めている。</t>
    <rPh sb="12" eb="14">
      <t>イジョウ</t>
    </rPh>
    <rPh sb="29" eb="31">
      <t>シタマワ</t>
    </rPh>
    <rPh sb="36" eb="38">
      <t>コッコ</t>
    </rPh>
    <rPh sb="38" eb="41">
      <t>ホジョキン</t>
    </rPh>
    <rPh sb="41" eb="43">
      <t>シュウニュウ</t>
    </rPh>
    <rPh sb="44" eb="46">
      <t>エイキョウ</t>
    </rPh>
    <rPh sb="199" eb="201">
      <t>ミコ</t>
    </rPh>
    <phoneticPr fontId="4"/>
  </si>
  <si>
    <t>・①経常収支比率は、100％を保持し、②累積欠損金は発生しておらず健全な経営状況にあるといえる。今後も業務効率化を図る中、健全経営に努めていきたい。
・③流動比率は、企業債の償還金が大きく、全国・類似団体平均よりも低い水準にある。
・④企業債残高対事業規模比率は、全国・類似団体平均を上回っているものの、現在、農業集落排水事業においては企業債を発行しておらず、企業債残高は年々減少傾向で推移していく。
・⑤経費回収率は、100％を下回っているが、これは国庫補助金による収入を経費に充当したことで、使用料を充当する割合が下がったことによるものである。使用料収入は減少しておらず、使用料水準は適切であると言える。今後も業務の効率化に努めたい。
・⑦施設利用率は、全国・類似団体平均を上回っているが、人口減少により処理水量は減少傾向にある。今後の需要を見極める中、施設規模の見直しを図る必要がある。
・⑧水洗化率は、全国・類似団体平均を上回っているものの、水洗化人口は、人口減少に伴い減少傾向にある。</t>
    <rPh sb="15" eb="17">
      <t>ホジ</t>
    </rPh>
    <rPh sb="83" eb="85">
      <t>キギョウ</t>
    </rPh>
    <rPh sb="85" eb="86">
      <t>サイ</t>
    </rPh>
    <rPh sb="87" eb="89">
      <t>ショウカン</t>
    </rPh>
    <rPh sb="89" eb="90">
      <t>キン</t>
    </rPh>
    <rPh sb="91" eb="92">
      <t>オオ</t>
    </rPh>
    <rPh sb="98" eb="100">
      <t>ルイジ</t>
    </rPh>
    <rPh sb="100" eb="102">
      <t>ダンタイ</t>
    </rPh>
    <rPh sb="102" eb="104">
      <t>ヘイキン</t>
    </rPh>
    <rPh sb="118" eb="120">
      <t>キギョウ</t>
    </rPh>
    <rPh sb="120" eb="121">
      <t>サイ</t>
    </rPh>
    <rPh sb="121" eb="123">
      <t>ザンダカ</t>
    </rPh>
    <rPh sb="123" eb="124">
      <t>タイ</t>
    </rPh>
    <rPh sb="124" eb="126">
      <t>ジギョウ</t>
    </rPh>
    <rPh sb="126" eb="128">
      <t>キボ</t>
    </rPh>
    <rPh sb="128" eb="130">
      <t>ヒリツ</t>
    </rPh>
    <rPh sb="132" eb="134">
      <t>ゼンコク</t>
    </rPh>
    <rPh sb="142" eb="144">
      <t>ウワマワ</t>
    </rPh>
    <rPh sb="152" eb="154">
      <t>ゲンザイ</t>
    </rPh>
    <rPh sb="155" eb="157">
      <t>ノウギョウ</t>
    </rPh>
    <rPh sb="157" eb="159">
      <t>シュウラク</t>
    </rPh>
    <rPh sb="159" eb="161">
      <t>ハイスイ</t>
    </rPh>
    <rPh sb="161" eb="163">
      <t>ジギョウ</t>
    </rPh>
    <rPh sb="168" eb="170">
      <t>キギョウ</t>
    </rPh>
    <rPh sb="170" eb="171">
      <t>サイ</t>
    </rPh>
    <rPh sb="172" eb="174">
      <t>ハッコウ</t>
    </rPh>
    <rPh sb="180" eb="182">
      <t>キギョウ</t>
    </rPh>
    <rPh sb="182" eb="183">
      <t>サイ</t>
    </rPh>
    <rPh sb="183" eb="185">
      <t>ザンダカ</t>
    </rPh>
    <rPh sb="186" eb="188">
      <t>ネンネン</t>
    </rPh>
    <rPh sb="188" eb="190">
      <t>ゲンショウ</t>
    </rPh>
    <rPh sb="190" eb="192">
      <t>ケイコウ</t>
    </rPh>
    <rPh sb="193" eb="195">
      <t>スイイ</t>
    </rPh>
    <rPh sb="203" eb="205">
      <t>ケイヒ</t>
    </rPh>
    <rPh sb="205" eb="207">
      <t>カイシュウ</t>
    </rPh>
    <rPh sb="207" eb="208">
      <t>リツ</t>
    </rPh>
    <rPh sb="215" eb="217">
      <t>シタマワ</t>
    </rPh>
    <rPh sb="226" eb="228">
      <t>コッコ</t>
    </rPh>
    <rPh sb="228" eb="231">
      <t>ホジョキン</t>
    </rPh>
    <rPh sb="234" eb="236">
      <t>シュウニュウ</t>
    </rPh>
    <rPh sb="237" eb="239">
      <t>ケイヒ</t>
    </rPh>
    <rPh sb="240" eb="242">
      <t>ジュウトウ</t>
    </rPh>
    <rPh sb="248" eb="251">
      <t>シヨウリョウ</t>
    </rPh>
    <rPh sb="252" eb="254">
      <t>ジュウトウ</t>
    </rPh>
    <rPh sb="256" eb="258">
      <t>ワリアイ</t>
    </rPh>
    <rPh sb="259" eb="260">
      <t>サ</t>
    </rPh>
    <rPh sb="274" eb="277">
      <t>シヨウリョウ</t>
    </rPh>
    <rPh sb="277" eb="279">
      <t>シュウニュウ</t>
    </rPh>
    <rPh sb="280" eb="282">
      <t>ゲンショウ</t>
    </rPh>
    <rPh sb="291" eb="293">
      <t>スイジュン</t>
    </rPh>
    <rPh sb="294" eb="296">
      <t>テキセツ</t>
    </rPh>
    <rPh sb="300" eb="301">
      <t>イ</t>
    </rPh>
    <rPh sb="314" eb="315">
      <t>ツト</t>
    </rPh>
    <rPh sb="339" eb="341">
      <t>ウワマワ</t>
    </rPh>
    <rPh sb="377" eb="378">
      <t>ナカ</t>
    </rPh>
    <rPh sb="399" eb="401">
      <t>スイセン</t>
    </rPh>
    <rPh sb="401" eb="402">
      <t>カ</t>
    </rPh>
    <rPh sb="405" eb="407">
      <t>ゼンコク</t>
    </rPh>
    <rPh sb="415" eb="417">
      <t>ウワマワ</t>
    </rPh>
    <rPh sb="425" eb="428">
      <t>スイセンカ</t>
    </rPh>
    <rPh sb="428" eb="430">
      <t>ジンコウ</t>
    </rPh>
    <rPh sb="432" eb="434">
      <t>ジンコウ</t>
    </rPh>
    <rPh sb="434" eb="436">
      <t>ゲンショウ</t>
    </rPh>
    <rPh sb="437" eb="438">
      <t>トモナ</t>
    </rPh>
    <rPh sb="439" eb="441">
      <t>ゲンショウ</t>
    </rPh>
    <rPh sb="441" eb="443">
      <t>ケイコウ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</si>
</sst>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06-4EC8-BFED-672C5EB1F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2.0499999999999998</c:v>
                </c:pt>
                <c:pt idx="1">
                  <c:v>0.01</c:v>
                </c:pt>
                <c:pt idx="2">
                  <c:v>0.04</c:v>
                </c:pt>
                <c:pt idx="3">
                  <c:v>0.02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06-4EC8-BFED-672C5EB1F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68.16</c:v>
                </c:pt>
                <c:pt idx="1">
                  <c:v>72.08</c:v>
                </c:pt>
                <c:pt idx="2">
                  <c:v>71.31</c:v>
                </c:pt>
                <c:pt idx="3">
                  <c:v>69.510000000000005</c:v>
                </c:pt>
                <c:pt idx="4">
                  <c:v>71.06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40-4BCF-88A6-1611E74A6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60.65</c:v>
                </c:pt>
                <c:pt idx="1">
                  <c:v>51.75</c:v>
                </c:pt>
                <c:pt idx="2">
                  <c:v>56.72</c:v>
                </c:pt>
                <c:pt idx="3">
                  <c:v>54.06</c:v>
                </c:pt>
                <c:pt idx="4">
                  <c:v>55.26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40-4BCF-88A6-1611E74A6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98.26</c:v>
                </c:pt>
                <c:pt idx="1">
                  <c:v>98.37</c:v>
                </c:pt>
                <c:pt idx="2">
                  <c:v>98.51</c:v>
                </c:pt>
                <c:pt idx="3">
                  <c:v>98.33</c:v>
                </c:pt>
                <c:pt idx="4">
                  <c:v>98.61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95-48C3-B35D-3BBD56225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84.58</c:v>
                </c:pt>
                <c:pt idx="1">
                  <c:v>84.84</c:v>
                </c:pt>
                <c:pt idx="2">
                  <c:v>90.04</c:v>
                </c:pt>
                <c:pt idx="3">
                  <c:v>90.11</c:v>
                </c:pt>
                <c:pt idx="4">
                  <c:v>90.52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95-48C3-B35D-3BBD56225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101.6</c:v>
                </c:pt>
                <c:pt idx="1">
                  <c:v>101.47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D6-4724-A8B3-F457B92E6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99.66</c:v>
                </c:pt>
                <c:pt idx="1">
                  <c:v>100.95</c:v>
                </c:pt>
                <c:pt idx="2">
                  <c:v>101.27</c:v>
                </c:pt>
                <c:pt idx="3">
                  <c:v>101.91</c:v>
                </c:pt>
                <c:pt idx="4">
                  <c:v>103.09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D6-4724-A8B3-F457B92E6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10.51</c:v>
                </c:pt>
                <c:pt idx="1">
                  <c:v>13.65</c:v>
                </c:pt>
                <c:pt idx="2">
                  <c:v>16.760000000000002</c:v>
                </c:pt>
                <c:pt idx="3">
                  <c:v>19.89</c:v>
                </c:pt>
                <c:pt idx="4">
                  <c:v>22.95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47-407E-A89E-5C6ADBEAC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22.9</c:v>
                </c:pt>
                <c:pt idx="1">
                  <c:v>24.87</c:v>
                </c:pt>
                <c:pt idx="2">
                  <c:v>24.32</c:v>
                </c:pt>
                <c:pt idx="3">
                  <c:v>28.19</c:v>
                </c:pt>
                <c:pt idx="4">
                  <c:v>24.8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47-407E-A89E-5C6ADBEAC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C7-49E7-B3AF-3419CC7CE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C7-49E7-B3AF-3419CC7CE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2B-4F6F-B3D1-AF4862501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225.39</c:v>
                </c:pt>
                <c:pt idx="1">
                  <c:v>224.04</c:v>
                </c:pt>
                <c:pt idx="2">
                  <c:v>137.09</c:v>
                </c:pt>
                <c:pt idx="3">
                  <c:v>127.98</c:v>
                </c:pt>
                <c:pt idx="4">
                  <c:v>101.24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2B-4F6F-B3D1-AF4862501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34.090000000000003</c:v>
                </c:pt>
                <c:pt idx="1">
                  <c:v>37.31</c:v>
                </c:pt>
                <c:pt idx="2">
                  <c:v>34.17</c:v>
                </c:pt>
                <c:pt idx="3">
                  <c:v>34.58</c:v>
                </c:pt>
                <c:pt idx="4">
                  <c:v>24.34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26-4BB8-80CC-2D1E608BA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31.84</c:v>
                </c:pt>
                <c:pt idx="1">
                  <c:v>29.91</c:v>
                </c:pt>
                <c:pt idx="2">
                  <c:v>43.5</c:v>
                </c:pt>
                <c:pt idx="3">
                  <c:v>44.14</c:v>
                </c:pt>
                <c:pt idx="4">
                  <c:v>37.24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26-4BB8-80CC-2D1E608BA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1062.4000000000001</c:v>
                </c:pt>
                <c:pt idx="1">
                  <c:v>1030.04</c:v>
                </c:pt>
                <c:pt idx="2">
                  <c:v>1013.5</c:v>
                </c:pt>
                <c:pt idx="3">
                  <c:v>968.85</c:v>
                </c:pt>
                <c:pt idx="4">
                  <c:v>879.19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22-4ACC-BBF0-70AC70FD8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974.93</c:v>
                </c:pt>
                <c:pt idx="1">
                  <c:v>855.8</c:v>
                </c:pt>
                <c:pt idx="2">
                  <c:v>654.91999999999996</c:v>
                </c:pt>
                <c:pt idx="3">
                  <c:v>654.71</c:v>
                </c:pt>
                <c:pt idx="4">
                  <c:v>783.8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22-4ACC-BBF0-70AC70FD8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73.510000000000005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74.33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C2-4616-93B6-0A1EAFCAA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55.32</c:v>
                </c:pt>
                <c:pt idx="1">
                  <c:v>59.8</c:v>
                </c:pt>
                <c:pt idx="2">
                  <c:v>65.39</c:v>
                </c:pt>
                <c:pt idx="3">
                  <c:v>65.37</c:v>
                </c:pt>
                <c:pt idx="4">
                  <c:v>68.11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C2-4616-93B6-0A1EAFCAA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242.47</c:v>
                </c:pt>
                <c:pt idx="1">
                  <c:v>177.79</c:v>
                </c:pt>
                <c:pt idx="2">
                  <c:v>177.55</c:v>
                </c:pt>
                <c:pt idx="3">
                  <c:v>177.73</c:v>
                </c:pt>
                <c:pt idx="4">
                  <c:v>241.23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6B-414B-BAB2-62190A4F8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283.17</c:v>
                </c:pt>
                <c:pt idx="1">
                  <c:v>263.76</c:v>
                </c:pt>
                <c:pt idx="2">
                  <c:v>230.88</c:v>
                </c:pt>
                <c:pt idx="3">
                  <c:v>228.99</c:v>
                </c:pt>
                <c:pt idx="4">
                  <c:v>222.41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6B-414B-BAB2-62190A4F8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【121.19】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【832.52】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【253.04】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="90" zoomScaleNormal="9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</row>
    <row r="3" spans="1:78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</row>
    <row r="4" spans="1:78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1" t="str">
        <f>データ!H6</f>
        <v>富山県　高岡市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1" t="s">
        <v>1</v>
      </c>
      <c r="C7" s="71"/>
      <c r="D7" s="71"/>
      <c r="E7" s="71"/>
      <c r="F7" s="71"/>
      <c r="G7" s="71"/>
      <c r="H7" s="71"/>
      <c r="I7" s="71" t="s">
        <v>2</v>
      </c>
      <c r="J7" s="71"/>
      <c r="K7" s="71"/>
      <c r="L7" s="71"/>
      <c r="M7" s="71"/>
      <c r="N7" s="71"/>
      <c r="O7" s="71"/>
      <c r="P7" s="71" t="s">
        <v>3</v>
      </c>
      <c r="Q7" s="71"/>
      <c r="R7" s="71"/>
      <c r="S7" s="71"/>
      <c r="T7" s="71"/>
      <c r="U7" s="71"/>
      <c r="V7" s="71"/>
      <c r="W7" s="71" t="s">
        <v>4</v>
      </c>
      <c r="X7" s="71"/>
      <c r="Y7" s="71"/>
      <c r="Z7" s="71"/>
      <c r="AA7" s="71"/>
      <c r="AB7" s="71"/>
      <c r="AC7" s="71"/>
      <c r="AD7" s="71" t="s">
        <v>5</v>
      </c>
      <c r="AE7" s="71"/>
      <c r="AF7" s="71"/>
      <c r="AG7" s="71"/>
      <c r="AH7" s="71"/>
      <c r="AI7" s="71"/>
      <c r="AJ7" s="71"/>
      <c r="AK7" s="3"/>
      <c r="AL7" s="71" t="s">
        <v>6</v>
      </c>
      <c r="AM7" s="71"/>
      <c r="AN7" s="71"/>
      <c r="AO7" s="71"/>
      <c r="AP7" s="71"/>
      <c r="AQ7" s="71"/>
      <c r="AR7" s="71"/>
      <c r="AS7" s="71"/>
      <c r="AT7" s="71" t="s">
        <v>7</v>
      </c>
      <c r="AU7" s="71"/>
      <c r="AV7" s="71"/>
      <c r="AW7" s="71"/>
      <c r="AX7" s="71"/>
      <c r="AY7" s="71"/>
      <c r="AZ7" s="71"/>
      <c r="BA7" s="71"/>
      <c r="BB7" s="71" t="s">
        <v>8</v>
      </c>
      <c r="BC7" s="71"/>
      <c r="BD7" s="71"/>
      <c r="BE7" s="71"/>
      <c r="BF7" s="71"/>
      <c r="BG7" s="71"/>
      <c r="BH7" s="71"/>
      <c r="BI7" s="71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8" t="str">
        <f>データ!I6</f>
        <v>法適用</v>
      </c>
      <c r="C8" s="78"/>
      <c r="D8" s="78"/>
      <c r="E8" s="78"/>
      <c r="F8" s="78"/>
      <c r="G8" s="78"/>
      <c r="H8" s="78"/>
      <c r="I8" s="78" t="str">
        <f>データ!J6</f>
        <v>下水道事業</v>
      </c>
      <c r="J8" s="78"/>
      <c r="K8" s="78"/>
      <c r="L8" s="78"/>
      <c r="M8" s="78"/>
      <c r="N8" s="78"/>
      <c r="O8" s="78"/>
      <c r="P8" s="78" t="str">
        <f>データ!K6</f>
        <v>農業集落排水</v>
      </c>
      <c r="Q8" s="78"/>
      <c r="R8" s="78"/>
      <c r="S8" s="78"/>
      <c r="T8" s="78"/>
      <c r="U8" s="78"/>
      <c r="V8" s="78"/>
      <c r="W8" s="78" t="str">
        <f>データ!L6</f>
        <v>F1</v>
      </c>
      <c r="X8" s="78"/>
      <c r="Y8" s="78"/>
      <c r="Z8" s="78"/>
      <c r="AA8" s="78"/>
      <c r="AB8" s="78"/>
      <c r="AC8" s="78"/>
      <c r="AD8" s="79" t="str">
        <f>データ!$M$6</f>
        <v>自治体職員</v>
      </c>
      <c r="AE8" s="79"/>
      <c r="AF8" s="79"/>
      <c r="AG8" s="79"/>
      <c r="AH8" s="79"/>
      <c r="AI8" s="79"/>
      <c r="AJ8" s="79"/>
      <c r="AK8" s="3"/>
      <c r="AL8" s="75">
        <f>データ!S6</f>
        <v>168956</v>
      </c>
      <c r="AM8" s="75"/>
      <c r="AN8" s="75"/>
      <c r="AO8" s="75"/>
      <c r="AP8" s="75"/>
      <c r="AQ8" s="75"/>
      <c r="AR8" s="75"/>
      <c r="AS8" s="75"/>
      <c r="AT8" s="74">
        <f>データ!T6</f>
        <v>209.57</v>
      </c>
      <c r="AU8" s="74"/>
      <c r="AV8" s="74"/>
      <c r="AW8" s="74"/>
      <c r="AX8" s="74"/>
      <c r="AY8" s="74"/>
      <c r="AZ8" s="74"/>
      <c r="BA8" s="74"/>
      <c r="BB8" s="74">
        <f>データ!U6</f>
        <v>806.2</v>
      </c>
      <c r="BC8" s="74"/>
      <c r="BD8" s="74"/>
      <c r="BE8" s="74"/>
      <c r="BF8" s="74"/>
      <c r="BG8" s="74"/>
      <c r="BH8" s="74"/>
      <c r="BI8" s="74"/>
      <c r="BJ8" s="3"/>
      <c r="BK8" s="3"/>
      <c r="BL8" s="76" t="s">
        <v>10</v>
      </c>
      <c r="BM8" s="7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71" t="s">
        <v>12</v>
      </c>
      <c r="C9" s="71"/>
      <c r="D9" s="71"/>
      <c r="E9" s="71"/>
      <c r="F9" s="71"/>
      <c r="G9" s="71"/>
      <c r="H9" s="71"/>
      <c r="I9" s="71" t="s">
        <v>13</v>
      </c>
      <c r="J9" s="71"/>
      <c r="K9" s="71"/>
      <c r="L9" s="71"/>
      <c r="M9" s="71"/>
      <c r="N9" s="71"/>
      <c r="O9" s="71"/>
      <c r="P9" s="71" t="s">
        <v>14</v>
      </c>
      <c r="Q9" s="71"/>
      <c r="R9" s="71"/>
      <c r="S9" s="71"/>
      <c r="T9" s="71"/>
      <c r="U9" s="71"/>
      <c r="V9" s="71"/>
      <c r="W9" s="71" t="s">
        <v>15</v>
      </c>
      <c r="X9" s="71"/>
      <c r="Y9" s="71"/>
      <c r="Z9" s="71"/>
      <c r="AA9" s="71"/>
      <c r="AB9" s="71"/>
      <c r="AC9" s="71"/>
      <c r="AD9" s="71" t="s">
        <v>16</v>
      </c>
      <c r="AE9" s="71"/>
      <c r="AF9" s="71"/>
      <c r="AG9" s="71"/>
      <c r="AH9" s="71"/>
      <c r="AI9" s="71"/>
      <c r="AJ9" s="71"/>
      <c r="AK9" s="3"/>
      <c r="AL9" s="71" t="s">
        <v>17</v>
      </c>
      <c r="AM9" s="71"/>
      <c r="AN9" s="71"/>
      <c r="AO9" s="71"/>
      <c r="AP9" s="71"/>
      <c r="AQ9" s="71"/>
      <c r="AR9" s="71"/>
      <c r="AS9" s="71"/>
      <c r="AT9" s="71" t="s">
        <v>18</v>
      </c>
      <c r="AU9" s="71"/>
      <c r="AV9" s="71"/>
      <c r="AW9" s="71"/>
      <c r="AX9" s="71"/>
      <c r="AY9" s="71"/>
      <c r="AZ9" s="71"/>
      <c r="BA9" s="71"/>
      <c r="BB9" s="71" t="s">
        <v>19</v>
      </c>
      <c r="BC9" s="71"/>
      <c r="BD9" s="71"/>
      <c r="BE9" s="71"/>
      <c r="BF9" s="71"/>
      <c r="BG9" s="71"/>
      <c r="BH9" s="71"/>
      <c r="BI9" s="71"/>
      <c r="BJ9" s="3"/>
      <c r="BK9" s="3"/>
      <c r="BL9" s="72" t="s">
        <v>20</v>
      </c>
      <c r="BM9" s="7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74" t="str">
        <f>データ!N6</f>
        <v>-</v>
      </c>
      <c r="C10" s="74"/>
      <c r="D10" s="74"/>
      <c r="E10" s="74"/>
      <c r="F10" s="74"/>
      <c r="G10" s="74"/>
      <c r="H10" s="74"/>
      <c r="I10" s="74">
        <f>データ!O6</f>
        <v>70.52</v>
      </c>
      <c r="J10" s="74"/>
      <c r="K10" s="74"/>
      <c r="L10" s="74"/>
      <c r="M10" s="74"/>
      <c r="N10" s="74"/>
      <c r="O10" s="74"/>
      <c r="P10" s="74">
        <f>データ!P6</f>
        <v>2.13</v>
      </c>
      <c r="Q10" s="74"/>
      <c r="R10" s="74"/>
      <c r="S10" s="74"/>
      <c r="T10" s="74"/>
      <c r="U10" s="74"/>
      <c r="V10" s="74"/>
      <c r="W10" s="74">
        <f>データ!Q6</f>
        <v>77.45</v>
      </c>
      <c r="X10" s="74"/>
      <c r="Y10" s="74"/>
      <c r="Z10" s="74"/>
      <c r="AA10" s="74"/>
      <c r="AB10" s="74"/>
      <c r="AC10" s="74"/>
      <c r="AD10" s="75">
        <f>データ!R6</f>
        <v>3476</v>
      </c>
      <c r="AE10" s="75"/>
      <c r="AF10" s="75"/>
      <c r="AG10" s="75"/>
      <c r="AH10" s="75"/>
      <c r="AI10" s="75"/>
      <c r="AJ10" s="75"/>
      <c r="AK10" s="2"/>
      <c r="AL10" s="75">
        <f>データ!V6</f>
        <v>3594</v>
      </c>
      <c r="AM10" s="75"/>
      <c r="AN10" s="75"/>
      <c r="AO10" s="75"/>
      <c r="AP10" s="75"/>
      <c r="AQ10" s="75"/>
      <c r="AR10" s="75"/>
      <c r="AS10" s="75"/>
      <c r="AT10" s="74">
        <f>データ!W6</f>
        <v>1.52</v>
      </c>
      <c r="AU10" s="74"/>
      <c r="AV10" s="74"/>
      <c r="AW10" s="74"/>
      <c r="AX10" s="74"/>
      <c r="AY10" s="74"/>
      <c r="AZ10" s="74"/>
      <c r="BA10" s="74"/>
      <c r="BB10" s="74">
        <f>データ!X6</f>
        <v>2364.4699999999998</v>
      </c>
      <c r="BC10" s="74"/>
      <c r="BD10" s="74"/>
      <c r="BE10" s="74"/>
      <c r="BF10" s="74"/>
      <c r="BG10" s="74"/>
      <c r="BH10" s="74"/>
      <c r="BI10" s="74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65" t="s">
        <v>26</v>
      </c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7"/>
    </row>
    <row r="15" spans="1:78" ht="13.5" customHeight="1" x14ac:dyDescent="0.15">
      <c r="A15" s="2"/>
      <c r="B15" s="46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8"/>
      <c r="BK15" s="2"/>
      <c r="BL15" s="68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70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115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5"/>
      <c r="BM44" s="56"/>
      <c r="BN44" s="56"/>
      <c r="BO44" s="56"/>
      <c r="BP44" s="56"/>
      <c r="BQ44" s="56"/>
      <c r="BR44" s="56"/>
      <c r="BS44" s="56"/>
      <c r="BT44" s="56"/>
      <c r="BU44" s="56"/>
      <c r="BV44" s="56"/>
      <c r="BW44" s="56"/>
      <c r="BX44" s="56"/>
      <c r="BY44" s="56"/>
      <c r="BZ44" s="5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9" t="s">
        <v>27</v>
      </c>
      <c r="BM45" s="50"/>
      <c r="BN45" s="50"/>
      <c r="BO45" s="50"/>
      <c r="BP45" s="50"/>
      <c r="BQ45" s="50"/>
      <c r="BR45" s="50"/>
      <c r="BS45" s="50"/>
      <c r="BT45" s="50"/>
      <c r="BU45" s="50"/>
      <c r="BV45" s="50"/>
      <c r="BW45" s="50"/>
      <c r="BX45" s="50"/>
      <c r="BY45" s="50"/>
      <c r="BZ45" s="51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2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4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113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6" t="s">
        <v>28</v>
      </c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47"/>
      <c r="AQ60" s="47"/>
      <c r="AR60" s="47"/>
      <c r="AS60" s="47"/>
      <c r="AT60" s="47"/>
      <c r="AU60" s="47"/>
      <c r="AV60" s="47"/>
      <c r="AW60" s="47"/>
      <c r="AX60" s="47"/>
      <c r="AY60" s="47"/>
      <c r="AZ60" s="47"/>
      <c r="BA60" s="47"/>
      <c r="BB60" s="47"/>
      <c r="BC60" s="47"/>
      <c r="BD60" s="47"/>
      <c r="BE60" s="47"/>
      <c r="BF60" s="47"/>
      <c r="BG60" s="47"/>
      <c r="BH60" s="47"/>
      <c r="BI60" s="47"/>
      <c r="BJ60" s="48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6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47"/>
      <c r="BE61" s="47"/>
      <c r="BF61" s="47"/>
      <c r="BG61" s="47"/>
      <c r="BH61" s="47"/>
      <c r="BI61" s="47"/>
      <c r="BJ61" s="48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3"/>
      <c r="BM63" s="44"/>
      <c r="BN63" s="44"/>
      <c r="BO63" s="44"/>
      <c r="BP63" s="44"/>
      <c r="BQ63" s="44"/>
      <c r="BR63" s="44"/>
      <c r="BS63" s="44"/>
      <c r="BT63" s="44"/>
      <c r="BU63" s="44"/>
      <c r="BV63" s="44"/>
      <c r="BW63" s="44"/>
      <c r="BX63" s="44"/>
      <c r="BY63" s="44"/>
      <c r="BZ63" s="45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9" t="s">
        <v>29</v>
      </c>
      <c r="BM64" s="50"/>
      <c r="BN64" s="50"/>
      <c r="BO64" s="50"/>
      <c r="BP64" s="50"/>
      <c r="BQ64" s="50"/>
      <c r="BR64" s="50"/>
      <c r="BS64" s="50"/>
      <c r="BT64" s="50"/>
      <c r="BU64" s="50"/>
      <c r="BV64" s="50"/>
      <c r="BW64" s="50"/>
      <c r="BX64" s="50"/>
      <c r="BY64" s="50"/>
      <c r="BZ64" s="51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2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4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114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5"/>
      <c r="BM82" s="56"/>
      <c r="BN82" s="56"/>
      <c r="BO82" s="56"/>
      <c r="BP82" s="56"/>
      <c r="BQ82" s="56"/>
      <c r="BR82" s="56"/>
      <c r="BS82" s="56"/>
      <c r="BT82" s="56"/>
      <c r="BU82" s="56"/>
      <c r="BV82" s="56"/>
      <c r="BW82" s="56"/>
      <c r="BX82" s="56"/>
      <c r="BY82" s="56"/>
      <c r="BZ82" s="57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【104.99】</v>
      </c>
      <c r="F85" s="26" t="str">
        <f>データ!AT6</f>
        <v>【121.19】</v>
      </c>
      <c r="G85" s="26" t="str">
        <f>データ!BE6</f>
        <v>【32.80】</v>
      </c>
      <c r="H85" s="26" t="str">
        <f>データ!BP6</f>
        <v>【832.52】</v>
      </c>
      <c r="I85" s="26" t="str">
        <f>データ!CA6</f>
        <v>【60.94】</v>
      </c>
      <c r="J85" s="26" t="str">
        <f>データ!CL6</f>
        <v>【253.04】</v>
      </c>
      <c r="K85" s="26" t="str">
        <f>データ!CW6</f>
        <v>【54.84】</v>
      </c>
      <c r="L85" s="26" t="str">
        <f>データ!DH6</f>
        <v>【86.60】</v>
      </c>
      <c r="M85" s="26" t="str">
        <f>データ!DS6</f>
        <v>【22.21】</v>
      </c>
      <c r="N85" s="26" t="str">
        <f>データ!ED6</f>
        <v>【0.00】</v>
      </c>
      <c r="O85" s="26" t="str">
        <f>データ!EO6</f>
        <v>【0.16】</v>
      </c>
    </row>
  </sheetData>
  <sheetProtection algorithmName="SHA-512" hashValue="+8jfui585/A3NYkiIDeei/d/l8hUYOlNh6ARkwou4K/AKQKcu7kTl4uOMNcrdzzzbXzZxUSjvi/GI/o/jAxYxg==" saltValue="MoZwir44X+QhL9r193yqIg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83" t="s">
        <v>52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/>
      <c r="Y3" s="89" t="s">
        <v>53</v>
      </c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 t="s">
        <v>54</v>
      </c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8"/>
      <c r="Y4" s="82" t="s">
        <v>56</v>
      </c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 t="s">
        <v>57</v>
      </c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 t="s">
        <v>58</v>
      </c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 t="s">
        <v>59</v>
      </c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 t="s">
        <v>60</v>
      </c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 t="s">
        <v>61</v>
      </c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 t="s">
        <v>62</v>
      </c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 t="s">
        <v>63</v>
      </c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 t="s">
        <v>64</v>
      </c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 t="s">
        <v>65</v>
      </c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 t="s">
        <v>66</v>
      </c>
      <c r="EF4" s="82"/>
      <c r="EG4" s="82"/>
      <c r="EH4" s="82"/>
      <c r="EI4" s="82"/>
      <c r="EJ4" s="82"/>
      <c r="EK4" s="82"/>
      <c r="EL4" s="82"/>
      <c r="EM4" s="82"/>
      <c r="EN4" s="82"/>
      <c r="EO4" s="82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2020</v>
      </c>
      <c r="C6" s="33">
        <f t="shared" ref="C6:X6" si="3">C7</f>
        <v>162027</v>
      </c>
      <c r="D6" s="33">
        <f t="shared" si="3"/>
        <v>46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富山県　高岡市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F1</v>
      </c>
      <c r="M6" s="33" t="str">
        <f t="shared" si="3"/>
        <v>自治体職員</v>
      </c>
      <c r="N6" s="34" t="str">
        <f t="shared" si="3"/>
        <v>-</v>
      </c>
      <c r="O6" s="34">
        <f t="shared" si="3"/>
        <v>70.52</v>
      </c>
      <c r="P6" s="34">
        <f t="shared" si="3"/>
        <v>2.13</v>
      </c>
      <c r="Q6" s="34">
        <f t="shared" si="3"/>
        <v>77.45</v>
      </c>
      <c r="R6" s="34">
        <f t="shared" si="3"/>
        <v>3476</v>
      </c>
      <c r="S6" s="34">
        <f t="shared" si="3"/>
        <v>168956</v>
      </c>
      <c r="T6" s="34">
        <f t="shared" si="3"/>
        <v>209.57</v>
      </c>
      <c r="U6" s="34">
        <f t="shared" si="3"/>
        <v>806.2</v>
      </c>
      <c r="V6" s="34">
        <f t="shared" si="3"/>
        <v>3594</v>
      </c>
      <c r="W6" s="34">
        <f t="shared" si="3"/>
        <v>1.52</v>
      </c>
      <c r="X6" s="34">
        <f t="shared" si="3"/>
        <v>2364.4699999999998</v>
      </c>
      <c r="Y6" s="35">
        <f>IF(Y7="",NA(),Y7)</f>
        <v>101.6</v>
      </c>
      <c r="Z6" s="35">
        <f t="shared" ref="Z6:AH6" si="4">IF(Z7="",NA(),Z7)</f>
        <v>101.47</v>
      </c>
      <c r="AA6" s="35">
        <f t="shared" si="4"/>
        <v>100</v>
      </c>
      <c r="AB6" s="35">
        <f t="shared" si="4"/>
        <v>100</v>
      </c>
      <c r="AC6" s="35">
        <f t="shared" si="4"/>
        <v>100</v>
      </c>
      <c r="AD6" s="35">
        <f t="shared" si="4"/>
        <v>99.66</v>
      </c>
      <c r="AE6" s="35">
        <f t="shared" si="4"/>
        <v>100.95</v>
      </c>
      <c r="AF6" s="35">
        <f t="shared" si="4"/>
        <v>101.27</v>
      </c>
      <c r="AG6" s="35">
        <f t="shared" si="4"/>
        <v>101.91</v>
      </c>
      <c r="AH6" s="35">
        <f t="shared" si="4"/>
        <v>103.09</v>
      </c>
      <c r="AI6" s="34" t="str">
        <f>IF(AI7="","",IF(AI7="-","【-】","【"&amp;SUBSTITUTE(TEXT(AI7,"#,##0.00"),"-","△")&amp;"】"))</f>
        <v>【104.99】</v>
      </c>
      <c r="AJ6" s="34">
        <f>IF(AJ7="",NA(),AJ7)</f>
        <v>0</v>
      </c>
      <c r="AK6" s="34">
        <f t="shared" ref="AK6:AS6" si="5">IF(AK7="",NA(),AK7)</f>
        <v>0</v>
      </c>
      <c r="AL6" s="34">
        <f t="shared" si="5"/>
        <v>0</v>
      </c>
      <c r="AM6" s="34">
        <f t="shared" si="5"/>
        <v>0</v>
      </c>
      <c r="AN6" s="34">
        <f t="shared" si="5"/>
        <v>0</v>
      </c>
      <c r="AO6" s="35">
        <f t="shared" si="5"/>
        <v>225.39</v>
      </c>
      <c r="AP6" s="35">
        <f t="shared" si="5"/>
        <v>224.04</v>
      </c>
      <c r="AQ6" s="35">
        <f t="shared" si="5"/>
        <v>137.09</v>
      </c>
      <c r="AR6" s="35">
        <f t="shared" si="5"/>
        <v>127.98</v>
      </c>
      <c r="AS6" s="35">
        <f t="shared" si="5"/>
        <v>101.24</v>
      </c>
      <c r="AT6" s="34" t="str">
        <f>IF(AT7="","",IF(AT7="-","【-】","【"&amp;SUBSTITUTE(TEXT(AT7,"#,##0.00"),"-","△")&amp;"】"))</f>
        <v>【121.19】</v>
      </c>
      <c r="AU6" s="35">
        <f>IF(AU7="",NA(),AU7)</f>
        <v>34.090000000000003</v>
      </c>
      <c r="AV6" s="35">
        <f t="shared" ref="AV6:BD6" si="6">IF(AV7="",NA(),AV7)</f>
        <v>37.31</v>
      </c>
      <c r="AW6" s="35">
        <f t="shared" si="6"/>
        <v>34.17</v>
      </c>
      <c r="AX6" s="35">
        <f t="shared" si="6"/>
        <v>34.58</v>
      </c>
      <c r="AY6" s="35">
        <f t="shared" si="6"/>
        <v>24.34</v>
      </c>
      <c r="AZ6" s="35">
        <f t="shared" si="6"/>
        <v>31.84</v>
      </c>
      <c r="BA6" s="35">
        <f t="shared" si="6"/>
        <v>29.91</v>
      </c>
      <c r="BB6" s="35">
        <f t="shared" si="6"/>
        <v>43.5</v>
      </c>
      <c r="BC6" s="35">
        <f t="shared" si="6"/>
        <v>44.14</v>
      </c>
      <c r="BD6" s="35">
        <f t="shared" si="6"/>
        <v>37.24</v>
      </c>
      <c r="BE6" s="34" t="str">
        <f>IF(BE7="","",IF(BE7="-","【-】","【"&amp;SUBSTITUTE(TEXT(BE7,"#,##0.00"),"-","△")&amp;"】"))</f>
        <v>【32.80】</v>
      </c>
      <c r="BF6" s="35">
        <f>IF(BF7="",NA(),BF7)</f>
        <v>1062.4000000000001</v>
      </c>
      <c r="BG6" s="35">
        <f t="shared" ref="BG6:BO6" si="7">IF(BG7="",NA(),BG7)</f>
        <v>1030.04</v>
      </c>
      <c r="BH6" s="35">
        <f t="shared" si="7"/>
        <v>1013.5</v>
      </c>
      <c r="BI6" s="35">
        <f t="shared" si="7"/>
        <v>968.85</v>
      </c>
      <c r="BJ6" s="35">
        <f t="shared" si="7"/>
        <v>879.19</v>
      </c>
      <c r="BK6" s="35">
        <f t="shared" si="7"/>
        <v>974.93</v>
      </c>
      <c r="BL6" s="35">
        <f t="shared" si="7"/>
        <v>855.8</v>
      </c>
      <c r="BM6" s="35">
        <f t="shared" si="7"/>
        <v>654.91999999999996</v>
      </c>
      <c r="BN6" s="35">
        <f t="shared" si="7"/>
        <v>654.71</v>
      </c>
      <c r="BO6" s="35">
        <f t="shared" si="7"/>
        <v>783.8</v>
      </c>
      <c r="BP6" s="34" t="str">
        <f>IF(BP7="","",IF(BP7="-","【-】","【"&amp;SUBSTITUTE(TEXT(BP7,"#,##0.00"),"-","△")&amp;"】"))</f>
        <v>【832.52】</v>
      </c>
      <c r="BQ6" s="35">
        <f>IF(BQ7="",NA(),BQ7)</f>
        <v>73.510000000000005</v>
      </c>
      <c r="BR6" s="35">
        <f t="shared" ref="BR6:BZ6" si="8">IF(BR7="",NA(),BR7)</f>
        <v>100</v>
      </c>
      <c r="BS6" s="35">
        <f t="shared" si="8"/>
        <v>100</v>
      </c>
      <c r="BT6" s="35">
        <f t="shared" si="8"/>
        <v>100</v>
      </c>
      <c r="BU6" s="35">
        <f t="shared" si="8"/>
        <v>74.33</v>
      </c>
      <c r="BV6" s="35">
        <f t="shared" si="8"/>
        <v>55.32</v>
      </c>
      <c r="BW6" s="35">
        <f t="shared" si="8"/>
        <v>59.8</v>
      </c>
      <c r="BX6" s="35">
        <f t="shared" si="8"/>
        <v>65.39</v>
      </c>
      <c r="BY6" s="35">
        <f t="shared" si="8"/>
        <v>65.37</v>
      </c>
      <c r="BZ6" s="35">
        <f t="shared" si="8"/>
        <v>68.11</v>
      </c>
      <c r="CA6" s="34" t="str">
        <f>IF(CA7="","",IF(CA7="-","【-】","【"&amp;SUBSTITUTE(TEXT(CA7,"#,##0.00"),"-","△")&amp;"】"))</f>
        <v>【60.94】</v>
      </c>
      <c r="CB6" s="35">
        <f>IF(CB7="",NA(),CB7)</f>
        <v>242.47</v>
      </c>
      <c r="CC6" s="35">
        <f t="shared" ref="CC6:CK6" si="9">IF(CC7="",NA(),CC7)</f>
        <v>177.79</v>
      </c>
      <c r="CD6" s="35">
        <f t="shared" si="9"/>
        <v>177.55</v>
      </c>
      <c r="CE6" s="35">
        <f t="shared" si="9"/>
        <v>177.73</v>
      </c>
      <c r="CF6" s="35">
        <f t="shared" si="9"/>
        <v>241.23</v>
      </c>
      <c r="CG6" s="35">
        <f t="shared" si="9"/>
        <v>283.17</v>
      </c>
      <c r="CH6" s="35">
        <f t="shared" si="9"/>
        <v>263.76</v>
      </c>
      <c r="CI6" s="35">
        <f t="shared" si="9"/>
        <v>230.88</v>
      </c>
      <c r="CJ6" s="35">
        <f t="shared" si="9"/>
        <v>228.99</v>
      </c>
      <c r="CK6" s="35">
        <f t="shared" si="9"/>
        <v>222.41</v>
      </c>
      <c r="CL6" s="34" t="str">
        <f>IF(CL7="","",IF(CL7="-","【-】","【"&amp;SUBSTITUTE(TEXT(CL7,"#,##0.00"),"-","△")&amp;"】"))</f>
        <v>【253.04】</v>
      </c>
      <c r="CM6" s="35">
        <f>IF(CM7="",NA(),CM7)</f>
        <v>68.16</v>
      </c>
      <c r="CN6" s="35">
        <f t="shared" ref="CN6:CV6" si="10">IF(CN7="",NA(),CN7)</f>
        <v>72.08</v>
      </c>
      <c r="CO6" s="35">
        <f t="shared" si="10"/>
        <v>71.31</v>
      </c>
      <c r="CP6" s="35">
        <f t="shared" si="10"/>
        <v>69.510000000000005</v>
      </c>
      <c r="CQ6" s="35">
        <f t="shared" si="10"/>
        <v>71.06</v>
      </c>
      <c r="CR6" s="35">
        <f t="shared" si="10"/>
        <v>60.65</v>
      </c>
      <c r="CS6" s="35">
        <f t="shared" si="10"/>
        <v>51.75</v>
      </c>
      <c r="CT6" s="35">
        <f t="shared" si="10"/>
        <v>56.72</v>
      </c>
      <c r="CU6" s="35">
        <f t="shared" si="10"/>
        <v>54.06</v>
      </c>
      <c r="CV6" s="35">
        <f t="shared" si="10"/>
        <v>55.26</v>
      </c>
      <c r="CW6" s="34" t="str">
        <f>IF(CW7="","",IF(CW7="-","【-】","【"&amp;SUBSTITUTE(TEXT(CW7,"#,##0.00"),"-","△")&amp;"】"))</f>
        <v>【54.84】</v>
      </c>
      <c r="CX6" s="35">
        <f>IF(CX7="",NA(),CX7)</f>
        <v>98.26</v>
      </c>
      <c r="CY6" s="35">
        <f t="shared" ref="CY6:DG6" si="11">IF(CY7="",NA(),CY7)</f>
        <v>98.37</v>
      </c>
      <c r="CZ6" s="35">
        <f t="shared" si="11"/>
        <v>98.51</v>
      </c>
      <c r="DA6" s="35">
        <f t="shared" si="11"/>
        <v>98.33</v>
      </c>
      <c r="DB6" s="35">
        <f t="shared" si="11"/>
        <v>98.61</v>
      </c>
      <c r="DC6" s="35">
        <f t="shared" si="11"/>
        <v>84.58</v>
      </c>
      <c r="DD6" s="35">
        <f t="shared" si="11"/>
        <v>84.84</v>
      </c>
      <c r="DE6" s="35">
        <f t="shared" si="11"/>
        <v>90.04</v>
      </c>
      <c r="DF6" s="35">
        <f t="shared" si="11"/>
        <v>90.11</v>
      </c>
      <c r="DG6" s="35">
        <f t="shared" si="11"/>
        <v>90.52</v>
      </c>
      <c r="DH6" s="34" t="str">
        <f>IF(DH7="","",IF(DH7="-","【-】","【"&amp;SUBSTITUTE(TEXT(DH7,"#,##0.00"),"-","△")&amp;"】"))</f>
        <v>【86.60】</v>
      </c>
      <c r="DI6" s="35">
        <f>IF(DI7="",NA(),DI7)</f>
        <v>10.51</v>
      </c>
      <c r="DJ6" s="35">
        <f t="shared" ref="DJ6:DR6" si="12">IF(DJ7="",NA(),DJ7)</f>
        <v>13.65</v>
      </c>
      <c r="DK6" s="35">
        <f t="shared" si="12"/>
        <v>16.760000000000002</v>
      </c>
      <c r="DL6" s="35">
        <f t="shared" si="12"/>
        <v>19.89</v>
      </c>
      <c r="DM6" s="35">
        <f t="shared" si="12"/>
        <v>22.95</v>
      </c>
      <c r="DN6" s="35">
        <f t="shared" si="12"/>
        <v>22.9</v>
      </c>
      <c r="DO6" s="35">
        <f t="shared" si="12"/>
        <v>24.87</v>
      </c>
      <c r="DP6" s="35">
        <f t="shared" si="12"/>
        <v>24.32</v>
      </c>
      <c r="DQ6" s="35">
        <f t="shared" si="12"/>
        <v>28.19</v>
      </c>
      <c r="DR6" s="35">
        <f t="shared" si="12"/>
        <v>24.8</v>
      </c>
      <c r="DS6" s="34" t="str">
        <f>IF(DS7="","",IF(DS7="-","【-】","【"&amp;SUBSTITUTE(TEXT(DS7,"#,##0.00"),"-","△")&amp;"】"))</f>
        <v>【22.21】</v>
      </c>
      <c r="DT6" s="34">
        <f>IF(DT7="",NA(),DT7)</f>
        <v>0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4">
        <f t="shared" si="13"/>
        <v>0</v>
      </c>
      <c r="DZ6" s="34">
        <f t="shared" si="13"/>
        <v>0</v>
      </c>
      <c r="EA6" s="34">
        <f t="shared" si="13"/>
        <v>0</v>
      </c>
      <c r="EB6" s="34">
        <f t="shared" si="13"/>
        <v>0</v>
      </c>
      <c r="EC6" s="34">
        <f t="shared" si="13"/>
        <v>0</v>
      </c>
      <c r="ED6" s="34" t="str">
        <f>IF(ED7="","",IF(ED7="-","【-】","【"&amp;SUBSTITUTE(TEXT(ED7,"#,##0.00"),"-","△")&amp;"】"))</f>
        <v>【0.00】</v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2.0499999999999998</v>
      </c>
      <c r="EK6" s="35">
        <f t="shared" si="14"/>
        <v>0.01</v>
      </c>
      <c r="EL6" s="35">
        <f t="shared" si="14"/>
        <v>0.04</v>
      </c>
      <c r="EM6" s="35">
        <f t="shared" si="14"/>
        <v>0.02</v>
      </c>
      <c r="EN6" s="35">
        <f t="shared" si="14"/>
        <v>0.02</v>
      </c>
      <c r="EO6" s="34" t="str">
        <f>IF(EO7="","",IF(EO7="-","【-】","【"&amp;SUBSTITUTE(TEXT(EO7,"#,##0.00"),"-","△")&amp;"】"))</f>
        <v>【0.16】</v>
      </c>
    </row>
    <row r="7" spans="1:148" s="36" customFormat="1" x14ac:dyDescent="0.15">
      <c r="A7" s="28"/>
      <c r="B7" s="37">
        <v>2020</v>
      </c>
      <c r="C7" s="37">
        <v>162027</v>
      </c>
      <c r="D7" s="37">
        <v>46</v>
      </c>
      <c r="E7" s="37">
        <v>17</v>
      </c>
      <c r="F7" s="37">
        <v>5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70.52</v>
      </c>
      <c r="P7" s="38">
        <v>2.13</v>
      </c>
      <c r="Q7" s="38">
        <v>77.45</v>
      </c>
      <c r="R7" s="38">
        <v>3476</v>
      </c>
      <c r="S7" s="38">
        <v>168956</v>
      </c>
      <c r="T7" s="38">
        <v>209.57</v>
      </c>
      <c r="U7" s="38">
        <v>806.2</v>
      </c>
      <c r="V7" s="38">
        <v>3594</v>
      </c>
      <c r="W7" s="38">
        <v>1.52</v>
      </c>
      <c r="X7" s="38">
        <v>2364.4699999999998</v>
      </c>
      <c r="Y7" s="38">
        <v>101.6</v>
      </c>
      <c r="Z7" s="38">
        <v>101.47</v>
      </c>
      <c r="AA7" s="38">
        <v>100</v>
      </c>
      <c r="AB7" s="38">
        <v>100</v>
      </c>
      <c r="AC7" s="38">
        <v>100</v>
      </c>
      <c r="AD7" s="38">
        <v>99.66</v>
      </c>
      <c r="AE7" s="38">
        <v>100.95</v>
      </c>
      <c r="AF7" s="38">
        <v>101.27</v>
      </c>
      <c r="AG7" s="38">
        <v>101.91</v>
      </c>
      <c r="AH7" s="38">
        <v>103.09</v>
      </c>
      <c r="AI7" s="38">
        <v>104.99</v>
      </c>
      <c r="AJ7" s="38">
        <v>0</v>
      </c>
      <c r="AK7" s="38">
        <v>0</v>
      </c>
      <c r="AL7" s="38">
        <v>0</v>
      </c>
      <c r="AM7" s="38">
        <v>0</v>
      </c>
      <c r="AN7" s="38">
        <v>0</v>
      </c>
      <c r="AO7" s="38">
        <v>225.39</v>
      </c>
      <c r="AP7" s="38">
        <v>224.04</v>
      </c>
      <c r="AQ7" s="38">
        <v>137.09</v>
      </c>
      <c r="AR7" s="38">
        <v>127.98</v>
      </c>
      <c r="AS7" s="38">
        <v>101.24</v>
      </c>
      <c r="AT7" s="38">
        <v>121.19</v>
      </c>
      <c r="AU7" s="38">
        <v>34.090000000000003</v>
      </c>
      <c r="AV7" s="38">
        <v>37.31</v>
      </c>
      <c r="AW7" s="38">
        <v>34.17</v>
      </c>
      <c r="AX7" s="38">
        <v>34.58</v>
      </c>
      <c r="AY7" s="38">
        <v>24.34</v>
      </c>
      <c r="AZ7" s="38">
        <v>31.84</v>
      </c>
      <c r="BA7" s="38">
        <v>29.91</v>
      </c>
      <c r="BB7" s="38">
        <v>43.5</v>
      </c>
      <c r="BC7" s="38">
        <v>44.14</v>
      </c>
      <c r="BD7" s="38">
        <v>37.24</v>
      </c>
      <c r="BE7" s="38">
        <v>32.799999999999997</v>
      </c>
      <c r="BF7" s="38">
        <v>1062.4000000000001</v>
      </c>
      <c r="BG7" s="38">
        <v>1030.04</v>
      </c>
      <c r="BH7" s="38">
        <v>1013.5</v>
      </c>
      <c r="BI7" s="38">
        <v>968.85</v>
      </c>
      <c r="BJ7" s="38">
        <v>879.19</v>
      </c>
      <c r="BK7" s="38">
        <v>974.93</v>
      </c>
      <c r="BL7" s="38">
        <v>855.8</v>
      </c>
      <c r="BM7" s="38">
        <v>654.91999999999996</v>
      </c>
      <c r="BN7" s="38">
        <v>654.71</v>
      </c>
      <c r="BO7" s="38">
        <v>783.8</v>
      </c>
      <c r="BP7" s="38">
        <v>832.52</v>
      </c>
      <c r="BQ7" s="38">
        <v>73.510000000000005</v>
      </c>
      <c r="BR7" s="38">
        <v>100</v>
      </c>
      <c r="BS7" s="38">
        <v>100</v>
      </c>
      <c r="BT7" s="38">
        <v>100</v>
      </c>
      <c r="BU7" s="38">
        <v>74.33</v>
      </c>
      <c r="BV7" s="38">
        <v>55.32</v>
      </c>
      <c r="BW7" s="38">
        <v>59.8</v>
      </c>
      <c r="BX7" s="38">
        <v>65.39</v>
      </c>
      <c r="BY7" s="38">
        <v>65.37</v>
      </c>
      <c r="BZ7" s="38">
        <v>68.11</v>
      </c>
      <c r="CA7" s="38">
        <v>60.94</v>
      </c>
      <c r="CB7" s="38">
        <v>242.47</v>
      </c>
      <c r="CC7" s="38">
        <v>177.79</v>
      </c>
      <c r="CD7" s="38">
        <v>177.55</v>
      </c>
      <c r="CE7" s="38">
        <v>177.73</v>
      </c>
      <c r="CF7" s="38">
        <v>241.23</v>
      </c>
      <c r="CG7" s="38">
        <v>283.17</v>
      </c>
      <c r="CH7" s="38">
        <v>263.76</v>
      </c>
      <c r="CI7" s="38">
        <v>230.88</v>
      </c>
      <c r="CJ7" s="38">
        <v>228.99</v>
      </c>
      <c r="CK7" s="38">
        <v>222.41</v>
      </c>
      <c r="CL7" s="38">
        <v>253.04</v>
      </c>
      <c r="CM7" s="38">
        <v>68.16</v>
      </c>
      <c r="CN7" s="38">
        <v>72.08</v>
      </c>
      <c r="CO7" s="38">
        <v>71.31</v>
      </c>
      <c r="CP7" s="38">
        <v>69.510000000000005</v>
      </c>
      <c r="CQ7" s="38">
        <v>71.06</v>
      </c>
      <c r="CR7" s="38">
        <v>60.65</v>
      </c>
      <c r="CS7" s="38">
        <v>51.75</v>
      </c>
      <c r="CT7" s="38">
        <v>56.72</v>
      </c>
      <c r="CU7" s="38">
        <v>54.06</v>
      </c>
      <c r="CV7" s="38">
        <v>55.26</v>
      </c>
      <c r="CW7" s="38">
        <v>54.84</v>
      </c>
      <c r="CX7" s="38">
        <v>98.26</v>
      </c>
      <c r="CY7" s="38">
        <v>98.37</v>
      </c>
      <c r="CZ7" s="38">
        <v>98.51</v>
      </c>
      <c r="DA7" s="38">
        <v>98.33</v>
      </c>
      <c r="DB7" s="38">
        <v>98.61</v>
      </c>
      <c r="DC7" s="38">
        <v>84.58</v>
      </c>
      <c r="DD7" s="38">
        <v>84.84</v>
      </c>
      <c r="DE7" s="38">
        <v>90.04</v>
      </c>
      <c r="DF7" s="38">
        <v>90.11</v>
      </c>
      <c r="DG7" s="38">
        <v>90.52</v>
      </c>
      <c r="DH7" s="38">
        <v>86.6</v>
      </c>
      <c r="DI7" s="38">
        <v>10.51</v>
      </c>
      <c r="DJ7" s="38">
        <v>13.65</v>
      </c>
      <c r="DK7" s="38">
        <v>16.760000000000002</v>
      </c>
      <c r="DL7" s="38">
        <v>19.89</v>
      </c>
      <c r="DM7" s="38">
        <v>22.95</v>
      </c>
      <c r="DN7" s="38">
        <v>22.9</v>
      </c>
      <c r="DO7" s="38">
        <v>24.87</v>
      </c>
      <c r="DP7" s="38">
        <v>24.32</v>
      </c>
      <c r="DQ7" s="38">
        <v>28.19</v>
      </c>
      <c r="DR7" s="38">
        <v>24.8</v>
      </c>
      <c r="DS7" s="38">
        <v>22.21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0</v>
      </c>
      <c r="DZ7" s="38">
        <v>0</v>
      </c>
      <c r="EA7" s="38">
        <v>0</v>
      </c>
      <c r="EB7" s="38">
        <v>0</v>
      </c>
      <c r="EC7" s="38">
        <v>0</v>
      </c>
      <c r="ED7" s="38">
        <v>0</v>
      </c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2.0499999999999998</v>
      </c>
      <c r="EK7" s="38">
        <v>0.01</v>
      </c>
      <c r="EL7" s="38">
        <v>0.04</v>
      </c>
      <c r="EM7" s="38">
        <v>0.02</v>
      </c>
      <c r="EN7" s="38">
        <v>0.02</v>
      </c>
      <c r="EO7" s="38">
        <v>0.16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110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富山県</cp:lastModifiedBy>
  <cp:lastPrinted>2022-02-02T01:59:36Z</cp:lastPrinted>
  <dcterms:created xsi:type="dcterms:W3CDTF">2021-12-03T07:31:15Z</dcterms:created>
  <dcterms:modified xsi:type="dcterms:W3CDTF">2022-02-02T01:59:37Z</dcterms:modified>
  <cp:category/>
</cp:coreProperties>
</file>