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07\全庁共有作業フォルダ$\02_総務部\0302_財政課\【照会・1月21日〆切】公営企業に係る経営比較分析表（令和２年度決算）の分析について\県からの照会\R3経営比較分析表【これを記入＆回答】\02高岡市\駐車場\"/>
    </mc:Choice>
  </mc:AlternateContent>
  <workbookProtection workbookAlgorithmName="SHA-512" workbookHashValue="BQjKWp+KIRm+M0H8nLe35A1qadxjoke7hiYRk/oPAuz9EUl28fUXFKb/4NOqdbbP1a/8FCoHt/VmBOhwrStqhA==" workbookSaltValue="Rl6QGAjHT9+OYoHUhWSIyQ==" workbookSpinCount="100000" lockStructure="1"/>
  <bookViews>
    <workbookView xWindow="465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LT76" i="4"/>
  <c r="GQ51" i="4"/>
  <c r="LH30" i="4"/>
  <c r="BZ51" i="4"/>
  <c r="IE76" i="4"/>
  <c r="GQ30" i="4"/>
  <c r="BZ30" i="4"/>
  <c r="HP76" i="4"/>
  <c r="FX30" i="4"/>
  <c r="BG30" i="4"/>
  <c r="LE76" i="4"/>
  <c r="AV76" i="4"/>
  <c r="KO51" i="4"/>
  <c r="KO30" i="4"/>
  <c r="BG51" i="4"/>
  <c r="FX51" i="4"/>
  <c r="HA76" i="4"/>
  <c r="AN51" i="4"/>
  <c r="FE30" i="4"/>
  <c r="AN30" i="4"/>
  <c r="JV51" i="4"/>
  <c r="AG76" i="4"/>
  <c r="KP76" i="4"/>
  <c r="FE51" i="4"/>
  <c r="JV30" i="4"/>
  <c r="JC51" i="4"/>
  <c r="KA76" i="4"/>
  <c r="EL51" i="4"/>
  <c r="JC30" i="4"/>
  <c r="U30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<sst xmlns="http://schemas.openxmlformats.org/spreadsheetml/2006/main" count="278" uniqueCount="140">
  <si>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</si>
  <si>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</si>
  <si>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</si>
  <si>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</si>
  <si>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</si>
  <si>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</si>
  <si>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</si>
  <si>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</si>
  <si>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</si>
  <si>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</si>
  <si>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</si>
  <si>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</si>
  <si>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</si>
  <si>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</si>
  <si>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</si>
  <si>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</si>
  <si>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</si>
  <si>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</si>
  <si>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</si>
  <si>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</si>
  <si>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</si>
  <si>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</si>
  <si>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</si>
  <si>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</si>
  <si>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</si>
  <si>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</si>
  <si>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</si>
  <si>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</si>
  <si>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</si>
  <si>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</si>
  <si>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</si>
  <si>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</si>
  <si>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</si>
  <si>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</si>
  <si>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</si>
  <si>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</si>
  <si>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</si>
  <si>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</si>
  <si>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</si>
  <si>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</si>
  <si>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</si>
  <si>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</si>
  <si>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</si>
  <si>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</si>
  <si>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</si>
  <si>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</si>
  <si>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</si>
  <si>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</si>
  <si>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</si>
  <si>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</si>
  <si>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</si>
  <si>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</si>
  <si>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</si>
  <si>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</si>
  <si>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</si>
  <si>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</si>
  <si>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</si>
  <si>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</si>
  <si>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</si>
  <si>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</si>
  <si>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</si>
  <si>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</si>
  <si>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</si>
  <si>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</si>
  <si>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</si>
  <si>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</si>
  <si>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</si>
  <si>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</si>
  <si>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</si>
  <si>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</si>
  <si>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</si>
  <si>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</si>
  <si>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</si>
  <si>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</si>
  <si>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</si>
  <si>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</si>
  <si>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</si>
  <si>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</si>
  <si>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</si>
  <si>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</si>
  <si>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</si>
  <si>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</si>
  <si>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</si>
  <si>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</si>
  <si>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</si>
  <si>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</si>
  <si>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</si>
  <si>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</si>
  <si>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</si>
  <si>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</si>
  <si>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</si>
  <si>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</si>
  <si>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</si>
  <si>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</si>
  <si>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</si>
  <si>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</si>
  <si>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</si>
  <si>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</si>
  <si>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</si>
  <si>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</si>
  <si>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</si>
  <si>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</si>
  <si>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</si>
  <si>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</si>
  <si>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</si>
  <si>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</si>
  <si>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</si>
  <si>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</si>
  <si>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</si>
  <si>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</si>
  <si>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</si>
  <si>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</si>
  <si>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</si>
  <si>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</si>
  <si>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</si>
  <si>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</si>
  <si>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</si>
  <si>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</si>
  <si>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富山県　高岡市</t>
  </si>
  <si>
    <t>高岡市営御旅屋駐車場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</si>
  <si>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</si>
  <si>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</si>
  <si>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</si>
  <si>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</si>
  <si>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</si>
  <si>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</si>
  <si>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</si>
  <si>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</si>
  <si>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商業施設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</si>
  <si>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</si>
  <si>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</si>
  <si>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</si>
  <si>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</si>
  <si>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</si>
  <si>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</si>
  <si>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</si>
  <si>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①建設時の償還金がピークとなっていたH29までと比較すると高い数値となっているが、コロナ流行の影響で駐車場利用が激減したこともありR1比では低い数値となった。
②③建設時の償還が終了（H29）したため他会計からの補助が必要なくなったことから０となっている。
④コロナ流行による料金収入の大幅減により低い数値となっている。
⑤収入減が原因となり数値が低くなっていることが考えられる。増収や、費用の削減といった取り組みが必要である。</t>
    <rPh sb="1" eb="3">
      <t>ケンセツ</t>
    </rPh>
    <rPh sb="3" eb="4">
      <t>ジ</t>
    </rPh>
    <rPh sb="5" eb="7">
      <t>ショウカン</t>
    </rPh>
    <rPh sb="7" eb="8">
      <t>キン</t>
    </rPh>
    <rPh sb="24" eb="26">
      <t>ヒカク</t>
    </rPh>
    <rPh sb="29" eb="30">
      <t>タカ</t>
    </rPh>
    <rPh sb="31" eb="33">
      <t>スウチ</t>
    </rPh>
    <rPh sb="44" eb="46">
      <t>リュウコウ</t>
    </rPh>
    <rPh sb="47" eb="49">
      <t>エイキョウ</t>
    </rPh>
    <rPh sb="50" eb="53">
      <t>チュウシャジョウ</t>
    </rPh>
    <rPh sb="53" eb="55">
      <t>リヨウ</t>
    </rPh>
    <rPh sb="56" eb="58">
      <t>ゲキゲン</t>
    </rPh>
    <rPh sb="67" eb="68">
      <t>ヒ</t>
    </rPh>
    <rPh sb="70" eb="71">
      <t>ヒク</t>
    </rPh>
    <rPh sb="72" eb="74">
      <t>スウチ</t>
    </rPh>
    <rPh sb="82" eb="84">
      <t>ケンセツ</t>
    </rPh>
    <rPh sb="84" eb="85">
      <t>ジ</t>
    </rPh>
    <rPh sb="86" eb="88">
      <t>ショウカン</t>
    </rPh>
    <rPh sb="89" eb="91">
      <t>シュウリョウ</t>
    </rPh>
    <rPh sb="100" eb="101">
      <t>タ</t>
    </rPh>
    <rPh sb="101" eb="103">
      <t>カイケイ</t>
    </rPh>
    <rPh sb="106" eb="108">
      <t>ホジョ</t>
    </rPh>
    <rPh sb="109" eb="111">
      <t>ヒツヨウ</t>
    </rPh>
    <rPh sb="133" eb="135">
      <t>リュウコウ</t>
    </rPh>
    <rPh sb="138" eb="140">
      <t>リョウキン</t>
    </rPh>
    <rPh sb="140" eb="142">
      <t>シュウニュウ</t>
    </rPh>
    <rPh sb="143" eb="145">
      <t>オオハバ</t>
    </rPh>
    <rPh sb="145" eb="146">
      <t>ゲン</t>
    </rPh>
    <rPh sb="149" eb="150">
      <t>ヒク</t>
    </rPh>
    <rPh sb="151" eb="153">
      <t>スウチ</t>
    </rPh>
    <rPh sb="162" eb="165">
      <t>シュウニュウゲン</t>
    </rPh>
    <rPh sb="166" eb="168">
      <t>ゲンイン</t>
    </rPh>
    <rPh sb="171" eb="173">
      <t>スウチ</t>
    </rPh>
    <rPh sb="174" eb="175">
      <t>ヒク</t>
    </rPh>
    <rPh sb="184" eb="185">
      <t>カンガ</t>
    </rPh>
    <rPh sb="190" eb="192">
      <t>ゾウシュウ</t>
    </rPh>
    <rPh sb="194" eb="196">
      <t>ヒヨウ</t>
    </rPh>
    <rPh sb="197" eb="199">
      <t>サクゲン</t>
    </rPh>
    <rPh sb="203" eb="204">
      <t>ト</t>
    </rPh>
    <rPh sb="205" eb="206">
      <t>ク</t>
    </rPh>
    <rPh sb="208" eb="210">
      <t>ヒツヨウ</t>
    </rPh>
    <phoneticPr fontId="5"/>
  </si>
  <si>
    <t>⑦標記の通り
⑧駐車場経営戦略に沿い計画的に修繕・更新を実施していく。
⑩増収に向けた取り組みが必要である。</t>
    <rPh sb="1" eb="3">
      <t>ヒョウキ</t>
    </rPh>
    <rPh sb="4" eb="5">
      <t>トオ</t>
    </rPh>
    <rPh sb="8" eb="11">
      <t>チュウシャジョウ</t>
    </rPh>
    <rPh sb="11" eb="13">
      <t>ケイエイ</t>
    </rPh>
    <rPh sb="13" eb="15">
      <t>センリャク</t>
    </rPh>
    <rPh sb="16" eb="17">
      <t>ソ</t>
    </rPh>
    <rPh sb="18" eb="21">
      <t>ケイカクテキ</t>
    </rPh>
    <rPh sb="22" eb="24">
      <t>シュウゼン</t>
    </rPh>
    <rPh sb="25" eb="27">
      <t>コウシン</t>
    </rPh>
    <rPh sb="28" eb="30">
      <t>ジッシ</t>
    </rPh>
    <rPh sb="37" eb="39">
      <t>ゾウシュウ</t>
    </rPh>
    <rPh sb="40" eb="41">
      <t>ム</t>
    </rPh>
    <rPh sb="43" eb="44">
      <t>ト</t>
    </rPh>
    <rPh sb="45" eb="46">
      <t>ク</t>
    </rPh>
    <rPh sb="48" eb="50">
      <t>ヒツヨウ</t>
    </rPh>
    <phoneticPr fontId="5"/>
  </si>
  <si>
    <t>⑪類似施設と比較しても低い数値となっており、利用増に向けた取り組みが必要である。</t>
    <rPh sb="1" eb="3">
      <t>ルイジ</t>
    </rPh>
    <rPh sb="3" eb="5">
      <t>シセツ</t>
    </rPh>
    <rPh sb="6" eb="8">
      <t>ヒカク</t>
    </rPh>
    <rPh sb="11" eb="12">
      <t>ヒク</t>
    </rPh>
    <rPh sb="13" eb="15">
      <t>スウチ</t>
    </rPh>
    <rPh sb="22" eb="24">
      <t>リヨウ</t>
    </rPh>
    <rPh sb="24" eb="25">
      <t>ゾウ</t>
    </rPh>
    <rPh sb="26" eb="27">
      <t>ム</t>
    </rPh>
    <rPh sb="29" eb="30">
      <t>ト</t>
    </rPh>
    <rPh sb="31" eb="32">
      <t>ク</t>
    </rPh>
    <rPh sb="34" eb="36">
      <t>ヒツヨウ</t>
    </rPh>
    <phoneticPr fontId="5"/>
  </si>
  <si>
    <t xml:space="preserve">コロナの影響で利用者、収入ともに大幅なマイナスとなった。
周辺の開発に合わせた定期利用者の確保、周辺施設利用時の駐車等を促す広報を行う必要がある。
</t>
    <rPh sb="4" eb="6">
      <t>エイキョウ</t>
    </rPh>
    <rPh sb="7" eb="10">
      <t>リヨウシャ</t>
    </rPh>
    <rPh sb="11" eb="13">
      <t>シュウニュウ</t>
    </rPh>
    <rPh sb="16" eb="18">
      <t>オオハバ</t>
    </rPh>
    <rPh sb="29" eb="31">
      <t>シュウヘン</t>
    </rPh>
    <rPh sb="32" eb="34">
      <t>カイハツ</t>
    </rPh>
    <rPh sb="35" eb="36">
      <t>ア</t>
    </rPh>
    <rPh sb="39" eb="41">
      <t>テイキ</t>
    </rPh>
    <rPh sb="41" eb="44">
      <t>リヨウシャ</t>
    </rPh>
    <rPh sb="45" eb="47">
      <t>カクホ</t>
    </rPh>
    <rPh sb="48" eb="50">
      <t>シュウヘン</t>
    </rPh>
    <rPh sb="50" eb="52">
      <t>シセツ</t>
    </rPh>
    <rPh sb="52" eb="54">
      <t>リヨウ</t>
    </rPh>
    <rPh sb="54" eb="55">
      <t>ジ</t>
    </rPh>
    <rPh sb="56" eb="58">
      <t>チュウシャ</t>
    </rPh>
    <rPh sb="58" eb="59">
      <t>ナド</t>
    </rPh>
    <rPh sb="60" eb="61">
      <t>ウナガ</t>
    </rPh>
    <rPh sb="62" eb="64">
      <t>コウホウ</t>
    </rPh>
    <rPh sb="65" eb="66">
      <t>オコナ</t>
    </rPh>
    <rPh sb="67" eb="69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</si>
</sst>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55.9</c:v>
                </c:pt>
                <c:pt idx="2">
                  <c:v>188.4</c:v>
                </c:pt>
                <c:pt idx="3">
                  <c:v>130.1</c:v>
                </c:pt>
                <c:pt idx="4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1-4A61-B4B3-A317489FF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225.1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1-4A61-B4B3-A317489FF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202.6</c:v>
                </c:pt>
                <c:pt idx="1">
                  <c:v>88.4</c:v>
                </c:pt>
                <c:pt idx="2">
                  <c:v>85.5</c:v>
                </c:pt>
                <c:pt idx="3">
                  <c:v>118.1</c:v>
                </c:pt>
                <c:pt idx="4">
                  <c:v>217.1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5-4347-976A-43B5AAC35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1310.7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F5-4347-976A-43B5AAC35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3F9-42D0-8DB3-03C2F7D91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F9-42D0-8DB3-03C2F7D91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6F4-484F-B0F4-3541B2439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4-484F-B0F4-3541B2439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0.9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A-4DC1-B2E3-DD2603632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3.2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A-4DC1-B2E3-DD2603632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E-48F5-B567-D0531582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14</c:v>
                </c:pt>
                <c:pt idx="4">
                  <c:v>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E-48F5-B567-D0531582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204.8</c:v>
                </c:pt>
                <c:pt idx="1">
                  <c:v>198.3</c:v>
                </c:pt>
                <c:pt idx="2">
                  <c:v>181.7</c:v>
                </c:pt>
                <c:pt idx="3">
                  <c:v>145.6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A-4BD6-88CD-72C5195BE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129.9</c:v>
                </c:pt>
                <c:pt idx="4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A-4BD6-88CD-72C5195BE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53.2</c:v>
                </c:pt>
                <c:pt idx="2">
                  <c:v>53.5</c:v>
                </c:pt>
                <c:pt idx="3">
                  <c:v>35.1</c:v>
                </c:pt>
                <c:pt idx="4">
                  <c:v>-42.7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1-4CB9-B590-E385903E3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13.1</c:v>
                </c:pt>
                <c:pt idx="4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1-4CB9-B590-E385903E3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51564</c:v>
                </c:pt>
                <c:pt idx="1">
                  <c:v>48488</c:v>
                </c:pt>
                <c:pt idx="2">
                  <c:v>50659</c:v>
                </c:pt>
                <c:pt idx="3">
                  <c:v>23433</c:v>
                </c:pt>
                <c:pt idx="4">
                  <c:v>-11384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B-48FE-9571-BBC0F9EDA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23067</c:v>
                </c:pt>
                <c:pt idx="4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B-48FE-9571-BBC0F9EDA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H1" zoomScale="40" zoomScaleNormal="40" zoomScaleSheetLayoutView="70" workbookViewId="0">
      <selection activeCell="OW38" sqref="OW38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富山県高岡市　高岡市営御旅屋駐車場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8740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355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63.7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55.9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188.4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130.1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73.3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2.1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0.9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204.8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198.3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181.7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145.6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156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218.3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255.1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225.1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130.80000000000001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5.6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135.6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134.5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134.9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129.9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105.7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12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6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52.1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53.2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53.5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35.1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-42.7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51564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48488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50659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23433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-11384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40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27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4426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27.9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30.9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13.1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-0.7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19504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18068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25902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23067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4197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45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230920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202.6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88.4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85.5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118.1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217.1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283.7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263.39999999999998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178.3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1310.7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110.8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+Hhlyt+Ac+nNOJtgRpllaIeU81bVxVZ3RWSNO4MiMkskAODlTMi8D38JSQoQehnwiDdjK5SQUxvwXDDCN8bTQ==" saltValue="9ueuO5bW5ymJrHs+EPsLW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105</v>
      </c>
      <c r="AW5" s="59" t="s">
        <v>106</v>
      </c>
      <c r="AX5" s="59" t="s">
        <v>107</v>
      </c>
      <c r="AY5" s="59" t="s">
        <v>108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109</v>
      </c>
      <c r="BG5" s="59" t="s">
        <v>90</v>
      </c>
      <c r="BH5" s="59" t="s">
        <v>91</v>
      </c>
      <c r="BI5" s="59" t="s">
        <v>110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111</v>
      </c>
      <c r="BR5" s="59" t="s">
        <v>100</v>
      </c>
      <c r="BS5" s="59" t="s">
        <v>101</v>
      </c>
      <c r="BT5" s="59" t="s">
        <v>112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104</v>
      </c>
      <c r="CC5" s="59" t="s">
        <v>100</v>
      </c>
      <c r="CD5" s="59" t="s">
        <v>101</v>
      </c>
      <c r="CE5" s="59" t="s">
        <v>110</v>
      </c>
      <c r="CF5" s="59" t="s">
        <v>108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109</v>
      </c>
      <c r="CP5" s="59" t="s">
        <v>100</v>
      </c>
      <c r="CQ5" s="59" t="s">
        <v>91</v>
      </c>
      <c r="CR5" s="59" t="s">
        <v>112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100</v>
      </c>
      <c r="DB5" s="59" t="s">
        <v>101</v>
      </c>
      <c r="DC5" s="59" t="s">
        <v>110</v>
      </c>
      <c r="DD5" s="59" t="s">
        <v>108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109</v>
      </c>
      <c r="DL5" s="59" t="s">
        <v>105</v>
      </c>
      <c r="DM5" s="59" t="s">
        <v>101</v>
      </c>
      <c r="DN5" s="59" t="s">
        <v>110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113</v>
      </c>
      <c r="B6" s="60">
        <f>B8</f>
        <v>2020</v>
      </c>
      <c r="C6" s="60">
        <f t="shared" ref="C6:X6" si="1">C8</f>
        <v>162027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富山県高岡市</v>
      </c>
      <c r="I6" s="60" t="str">
        <f t="shared" si="1"/>
        <v>高岡市営御旅屋駐車場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23</v>
      </c>
      <c r="S6" s="62" t="str">
        <f t="shared" si="1"/>
        <v>商業施設</v>
      </c>
      <c r="T6" s="62" t="str">
        <f t="shared" si="1"/>
        <v>有</v>
      </c>
      <c r="U6" s="63">
        <f t="shared" si="1"/>
        <v>8740</v>
      </c>
      <c r="V6" s="63">
        <f t="shared" si="1"/>
        <v>355</v>
      </c>
      <c r="W6" s="63">
        <f t="shared" si="1"/>
        <v>0</v>
      </c>
      <c r="X6" s="62" t="str">
        <f t="shared" si="1"/>
        <v>代行制</v>
      </c>
      <c r="Y6" s="64">
        <f>IF(Y8="-",NA(),Y8)</f>
        <v>63.7</v>
      </c>
      <c r="Z6" s="64">
        <f t="shared" ref="Z6:AH6" si="2">IF(Z8="-",NA(),Z8)</f>
        <v>55.9</v>
      </c>
      <c r="AA6" s="64">
        <f t="shared" si="2"/>
        <v>188.4</v>
      </c>
      <c r="AB6" s="64">
        <f t="shared" si="2"/>
        <v>130.1</v>
      </c>
      <c r="AC6" s="64">
        <f t="shared" si="2"/>
        <v>73.3</v>
      </c>
      <c r="AD6" s="64">
        <f t="shared" si="2"/>
        <v>156</v>
      </c>
      <c r="AE6" s="64">
        <f t="shared" si="2"/>
        <v>218.3</v>
      </c>
      <c r="AF6" s="64">
        <f t="shared" si="2"/>
        <v>255.1</v>
      </c>
      <c r="AG6" s="64">
        <f t="shared" si="2"/>
        <v>225.1</v>
      </c>
      <c r="AH6" s="64">
        <f t="shared" si="2"/>
        <v>130.80000000000001</v>
      </c>
      <c r="AI6" s="61" t="str">
        <f>IF(AI8="-","",IF(AI8="-","【-】","【"&amp;SUBSTITUTE(TEXT(AI8,"#,##0.0"),"-","△")&amp;"】"))</f>
        <v>【630.7】</v>
      </c>
      <c r="AJ6" s="64">
        <f>IF(AJ8="-",NA(),AJ8)</f>
        <v>2.1</v>
      </c>
      <c r="AK6" s="64">
        <f t="shared" ref="AK6:AS6" si="3">IF(AK8="-",NA(),AK8)</f>
        <v>0.9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5.6</v>
      </c>
      <c r="AP6" s="64">
        <f t="shared" si="3"/>
        <v>3.5</v>
      </c>
      <c r="AQ6" s="64">
        <f t="shared" si="3"/>
        <v>3.8</v>
      </c>
      <c r="AR6" s="64">
        <f t="shared" si="3"/>
        <v>3.2</v>
      </c>
      <c r="AS6" s="64">
        <f t="shared" si="3"/>
        <v>9.5</v>
      </c>
      <c r="AT6" s="61" t="str">
        <f>IF(AT8="-","",IF(AT8="-","【-】","【"&amp;SUBSTITUTE(TEXT(AT8,"#,##0.0"),"-","△")&amp;"】"))</f>
        <v>【8.6】</v>
      </c>
      <c r="AU6" s="65">
        <f>IF(AU8="-",NA(),AU8)</f>
        <v>12</v>
      </c>
      <c r="AV6" s="65">
        <f t="shared" ref="AV6:BD6" si="4">IF(AV8="-",NA(),AV8)</f>
        <v>6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40</v>
      </c>
      <c r="BA6" s="65">
        <f t="shared" si="4"/>
        <v>28</v>
      </c>
      <c r="BB6" s="65">
        <f t="shared" si="4"/>
        <v>27</v>
      </c>
      <c r="BC6" s="65">
        <f t="shared" si="4"/>
        <v>14</v>
      </c>
      <c r="BD6" s="65">
        <f t="shared" si="4"/>
        <v>4426</v>
      </c>
      <c r="BE6" s="63" t="str">
        <f>IF(BE8="-","",IF(BE8="-","【-】","【"&amp;SUBSTITUTE(TEXT(BE8,"#,##0"),"-","△")&amp;"】"))</f>
        <v>【2,345】</v>
      </c>
      <c r="BF6" s="64">
        <f>IF(BF8="-",NA(),BF8)</f>
        <v>52.1</v>
      </c>
      <c r="BG6" s="64">
        <f t="shared" ref="BG6:BO6" si="5">IF(BG8="-",NA(),BG8)</f>
        <v>53.2</v>
      </c>
      <c r="BH6" s="64">
        <f t="shared" si="5"/>
        <v>53.5</v>
      </c>
      <c r="BI6" s="64">
        <f t="shared" si="5"/>
        <v>35.1</v>
      </c>
      <c r="BJ6" s="64">
        <f t="shared" si="5"/>
        <v>-42.7</v>
      </c>
      <c r="BK6" s="64">
        <f t="shared" si="5"/>
        <v>27.9</v>
      </c>
      <c r="BL6" s="64">
        <f t="shared" si="5"/>
        <v>30.9</v>
      </c>
      <c r="BM6" s="64">
        <f t="shared" si="5"/>
        <v>32.4</v>
      </c>
      <c r="BN6" s="64">
        <f t="shared" si="5"/>
        <v>13.1</v>
      </c>
      <c r="BO6" s="64">
        <f t="shared" si="5"/>
        <v>-0.7</v>
      </c>
      <c r="BP6" s="61" t="str">
        <f>IF(BP8="-","",IF(BP8="-","【-】","【"&amp;SUBSTITUTE(TEXT(BP8,"#,##0.0"),"-","△")&amp;"】"))</f>
        <v>【△65.9】</v>
      </c>
      <c r="BQ6" s="65">
        <f>IF(BQ8="-",NA(),BQ8)</f>
        <v>51564</v>
      </c>
      <c r="BR6" s="65">
        <f t="shared" ref="BR6:BZ6" si="6">IF(BR8="-",NA(),BR8)</f>
        <v>48488</v>
      </c>
      <c r="BS6" s="65">
        <f t="shared" si="6"/>
        <v>50659</v>
      </c>
      <c r="BT6" s="65">
        <f t="shared" si="6"/>
        <v>23433</v>
      </c>
      <c r="BU6" s="65">
        <f t="shared" si="6"/>
        <v>-11384</v>
      </c>
      <c r="BV6" s="65">
        <f t="shared" si="6"/>
        <v>19504</v>
      </c>
      <c r="BW6" s="65">
        <f t="shared" si="6"/>
        <v>18068</v>
      </c>
      <c r="BX6" s="65">
        <f t="shared" si="6"/>
        <v>25902</v>
      </c>
      <c r="BY6" s="65">
        <f t="shared" si="6"/>
        <v>23067</v>
      </c>
      <c r="BZ6" s="65">
        <f t="shared" si="6"/>
        <v>4197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45</v>
      </c>
      <c r="CN6" s="63">
        <f t="shared" si="7"/>
        <v>230920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202.6</v>
      </c>
      <c r="DA6" s="64">
        <f t="shared" ref="DA6:DI6" si="8">IF(DA8="-",NA(),DA8)</f>
        <v>88.4</v>
      </c>
      <c r="DB6" s="64">
        <f t="shared" si="8"/>
        <v>85.5</v>
      </c>
      <c r="DC6" s="64">
        <f t="shared" si="8"/>
        <v>118.1</v>
      </c>
      <c r="DD6" s="64">
        <f t="shared" si="8"/>
        <v>217.1</v>
      </c>
      <c r="DE6" s="64">
        <f t="shared" si="8"/>
        <v>283.7</v>
      </c>
      <c r="DF6" s="64">
        <f t="shared" si="8"/>
        <v>263.39999999999998</v>
      </c>
      <c r="DG6" s="64">
        <f t="shared" si="8"/>
        <v>178.3</v>
      </c>
      <c r="DH6" s="64">
        <f t="shared" si="8"/>
        <v>1310.7</v>
      </c>
      <c r="DI6" s="64">
        <f t="shared" si="8"/>
        <v>110.8</v>
      </c>
      <c r="DJ6" s="61" t="str">
        <f>IF(DJ8="-","",IF(DJ8="-","【-】","【"&amp;SUBSTITUTE(TEXT(DJ8,"#,##0.0"),"-","△")&amp;"】"))</f>
        <v>【183.4】</v>
      </c>
      <c r="DK6" s="64">
        <f>IF(DK8="-",NA(),DK8)</f>
        <v>204.8</v>
      </c>
      <c r="DL6" s="64">
        <f t="shared" ref="DL6:DT6" si="9">IF(DL8="-",NA(),DL8)</f>
        <v>198.3</v>
      </c>
      <c r="DM6" s="64">
        <f t="shared" si="9"/>
        <v>181.7</v>
      </c>
      <c r="DN6" s="64">
        <f t="shared" si="9"/>
        <v>145.6</v>
      </c>
      <c r="DO6" s="64">
        <f t="shared" si="9"/>
        <v>82</v>
      </c>
      <c r="DP6" s="64">
        <f t="shared" si="9"/>
        <v>135.6</v>
      </c>
      <c r="DQ6" s="64">
        <f t="shared" si="9"/>
        <v>134.5</v>
      </c>
      <c r="DR6" s="64">
        <f t="shared" si="9"/>
        <v>134.9</v>
      </c>
      <c r="DS6" s="64">
        <f t="shared" si="9"/>
        <v>129.9</v>
      </c>
      <c r="DT6" s="64">
        <f t="shared" si="9"/>
        <v>105.7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116</v>
      </c>
      <c r="B7" s="60">
        <f t="shared" ref="B7:X7" si="10">B8</f>
        <v>2020</v>
      </c>
      <c r="C7" s="60">
        <f t="shared" si="10"/>
        <v>162027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富山県　高岡市</v>
      </c>
      <c r="I7" s="60" t="str">
        <f t="shared" si="10"/>
        <v>高岡市営御旅屋駐車場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23</v>
      </c>
      <c r="S7" s="62" t="str">
        <f t="shared" si="10"/>
        <v>商業施設</v>
      </c>
      <c r="T7" s="62" t="str">
        <f t="shared" si="10"/>
        <v>有</v>
      </c>
      <c r="U7" s="63">
        <f t="shared" si="10"/>
        <v>8740</v>
      </c>
      <c r="V7" s="63">
        <f t="shared" si="10"/>
        <v>355</v>
      </c>
      <c r="W7" s="63">
        <f t="shared" si="10"/>
        <v>0</v>
      </c>
      <c r="X7" s="62" t="str">
        <f t="shared" si="10"/>
        <v>代行制</v>
      </c>
      <c r="Y7" s="64">
        <f>Y8</f>
        <v>63.7</v>
      </c>
      <c r="Z7" s="64">
        <f t="shared" ref="Z7:AH7" si="11">Z8</f>
        <v>55.9</v>
      </c>
      <c r="AA7" s="64">
        <f t="shared" si="11"/>
        <v>188.4</v>
      </c>
      <c r="AB7" s="64">
        <f t="shared" si="11"/>
        <v>130.1</v>
      </c>
      <c r="AC7" s="64">
        <f t="shared" si="11"/>
        <v>73.3</v>
      </c>
      <c r="AD7" s="64">
        <f t="shared" si="11"/>
        <v>156</v>
      </c>
      <c r="AE7" s="64">
        <f t="shared" si="11"/>
        <v>218.3</v>
      </c>
      <c r="AF7" s="64">
        <f t="shared" si="11"/>
        <v>255.1</v>
      </c>
      <c r="AG7" s="64">
        <f t="shared" si="11"/>
        <v>225.1</v>
      </c>
      <c r="AH7" s="64">
        <f t="shared" si="11"/>
        <v>130.80000000000001</v>
      </c>
      <c r="AI7" s="61"/>
      <c r="AJ7" s="64">
        <f>AJ8</f>
        <v>2.1</v>
      </c>
      <c r="AK7" s="64">
        <f t="shared" ref="AK7:AS7" si="12">AK8</f>
        <v>0.9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5.6</v>
      </c>
      <c r="AP7" s="64">
        <f t="shared" si="12"/>
        <v>3.5</v>
      </c>
      <c r="AQ7" s="64">
        <f t="shared" si="12"/>
        <v>3.8</v>
      </c>
      <c r="AR7" s="64">
        <f t="shared" si="12"/>
        <v>3.2</v>
      </c>
      <c r="AS7" s="64">
        <f t="shared" si="12"/>
        <v>9.5</v>
      </c>
      <c r="AT7" s="61"/>
      <c r="AU7" s="65">
        <f>AU8</f>
        <v>12</v>
      </c>
      <c r="AV7" s="65">
        <f t="shared" ref="AV7:BD7" si="13">AV8</f>
        <v>6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40</v>
      </c>
      <c r="BA7" s="65">
        <f t="shared" si="13"/>
        <v>28</v>
      </c>
      <c r="BB7" s="65">
        <f t="shared" si="13"/>
        <v>27</v>
      </c>
      <c r="BC7" s="65">
        <f t="shared" si="13"/>
        <v>14</v>
      </c>
      <c r="BD7" s="65">
        <f t="shared" si="13"/>
        <v>4426</v>
      </c>
      <c r="BE7" s="63"/>
      <c r="BF7" s="64">
        <f>BF8</f>
        <v>52.1</v>
      </c>
      <c r="BG7" s="64">
        <f t="shared" ref="BG7:BO7" si="14">BG8</f>
        <v>53.2</v>
      </c>
      <c r="BH7" s="64">
        <f t="shared" si="14"/>
        <v>53.5</v>
      </c>
      <c r="BI7" s="64">
        <f t="shared" si="14"/>
        <v>35.1</v>
      </c>
      <c r="BJ7" s="64">
        <f t="shared" si="14"/>
        <v>-42.7</v>
      </c>
      <c r="BK7" s="64">
        <f t="shared" si="14"/>
        <v>27.9</v>
      </c>
      <c r="BL7" s="64">
        <f t="shared" si="14"/>
        <v>30.9</v>
      </c>
      <c r="BM7" s="64">
        <f t="shared" si="14"/>
        <v>32.4</v>
      </c>
      <c r="BN7" s="64">
        <f t="shared" si="14"/>
        <v>13.1</v>
      </c>
      <c r="BO7" s="64">
        <f t="shared" si="14"/>
        <v>-0.7</v>
      </c>
      <c r="BP7" s="61"/>
      <c r="BQ7" s="65">
        <f>BQ8</f>
        <v>51564</v>
      </c>
      <c r="BR7" s="65">
        <f t="shared" ref="BR7:BZ7" si="15">BR8</f>
        <v>48488</v>
      </c>
      <c r="BS7" s="65">
        <f t="shared" si="15"/>
        <v>50659</v>
      </c>
      <c r="BT7" s="65">
        <f t="shared" si="15"/>
        <v>23433</v>
      </c>
      <c r="BU7" s="65">
        <f t="shared" si="15"/>
        <v>-11384</v>
      </c>
      <c r="BV7" s="65">
        <f t="shared" si="15"/>
        <v>19504</v>
      </c>
      <c r="BW7" s="65">
        <f t="shared" si="15"/>
        <v>18068</v>
      </c>
      <c r="BX7" s="65">
        <f t="shared" si="15"/>
        <v>25902</v>
      </c>
      <c r="BY7" s="65">
        <f t="shared" si="15"/>
        <v>23067</v>
      </c>
      <c r="BZ7" s="65">
        <f t="shared" si="15"/>
        <v>4197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114</v>
      </c>
      <c r="CL7" s="61"/>
      <c r="CM7" s="63">
        <f>CM8</f>
        <v>45</v>
      </c>
      <c r="CN7" s="63">
        <f>CN8</f>
        <v>230920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114</v>
      </c>
      <c r="CY7" s="61"/>
      <c r="CZ7" s="64">
        <f>CZ8</f>
        <v>202.6</v>
      </c>
      <c r="DA7" s="64">
        <f t="shared" ref="DA7:DI7" si="16">DA8</f>
        <v>88.4</v>
      </c>
      <c r="DB7" s="64">
        <f t="shared" si="16"/>
        <v>85.5</v>
      </c>
      <c r="DC7" s="64">
        <f t="shared" si="16"/>
        <v>118.1</v>
      </c>
      <c r="DD7" s="64">
        <f t="shared" si="16"/>
        <v>217.1</v>
      </c>
      <c r="DE7" s="64">
        <f t="shared" si="16"/>
        <v>283.7</v>
      </c>
      <c r="DF7" s="64">
        <f t="shared" si="16"/>
        <v>263.39999999999998</v>
      </c>
      <c r="DG7" s="64">
        <f t="shared" si="16"/>
        <v>178.3</v>
      </c>
      <c r="DH7" s="64">
        <f t="shared" si="16"/>
        <v>1310.7</v>
      </c>
      <c r="DI7" s="64">
        <f t="shared" si="16"/>
        <v>110.8</v>
      </c>
      <c r="DJ7" s="61"/>
      <c r="DK7" s="64">
        <f>DK8</f>
        <v>204.8</v>
      </c>
      <c r="DL7" s="64">
        <f t="shared" ref="DL7:DT7" si="17">DL8</f>
        <v>198.3</v>
      </c>
      <c r="DM7" s="64">
        <f t="shared" si="17"/>
        <v>181.7</v>
      </c>
      <c r="DN7" s="64">
        <f t="shared" si="17"/>
        <v>145.6</v>
      </c>
      <c r="DO7" s="64">
        <f t="shared" si="17"/>
        <v>82</v>
      </c>
      <c r="DP7" s="64">
        <f t="shared" si="17"/>
        <v>135.6</v>
      </c>
      <c r="DQ7" s="64">
        <f t="shared" si="17"/>
        <v>134.5</v>
      </c>
      <c r="DR7" s="64">
        <f t="shared" si="17"/>
        <v>134.9</v>
      </c>
      <c r="DS7" s="64">
        <f t="shared" si="17"/>
        <v>129.9</v>
      </c>
      <c r="DT7" s="64">
        <f t="shared" si="17"/>
        <v>105.7</v>
      </c>
      <c r="DU7" s="61"/>
    </row>
    <row r="8" spans="1:125" s="66" customFormat="1" x14ac:dyDescent="0.15">
      <c r="A8" s="49"/>
      <c r="B8" s="67">
        <v>2020</v>
      </c>
      <c r="C8" s="67">
        <v>162027</v>
      </c>
      <c r="D8" s="67">
        <v>47</v>
      </c>
      <c r="E8" s="67">
        <v>14</v>
      </c>
      <c r="F8" s="67">
        <v>0</v>
      </c>
      <c r="G8" s="67">
        <v>3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23</v>
      </c>
      <c r="S8" s="69" t="s">
        <v>128</v>
      </c>
      <c r="T8" s="69" t="s">
        <v>129</v>
      </c>
      <c r="U8" s="70">
        <v>8740</v>
      </c>
      <c r="V8" s="70">
        <v>355</v>
      </c>
      <c r="W8" s="70">
        <v>0</v>
      </c>
      <c r="X8" s="69" t="s">
        <v>130</v>
      </c>
      <c r="Y8" s="71">
        <v>63.7</v>
      </c>
      <c r="Z8" s="71">
        <v>55.9</v>
      </c>
      <c r="AA8" s="71">
        <v>188.4</v>
      </c>
      <c r="AB8" s="71">
        <v>130.1</v>
      </c>
      <c r="AC8" s="71">
        <v>73.3</v>
      </c>
      <c r="AD8" s="71">
        <v>156</v>
      </c>
      <c r="AE8" s="71">
        <v>218.3</v>
      </c>
      <c r="AF8" s="71">
        <v>255.1</v>
      </c>
      <c r="AG8" s="71">
        <v>225.1</v>
      </c>
      <c r="AH8" s="71">
        <v>130.80000000000001</v>
      </c>
      <c r="AI8" s="68">
        <v>630.70000000000005</v>
      </c>
      <c r="AJ8" s="71">
        <v>2.1</v>
      </c>
      <c r="AK8" s="71">
        <v>0.9</v>
      </c>
      <c r="AL8" s="71">
        <v>0</v>
      </c>
      <c r="AM8" s="71">
        <v>0</v>
      </c>
      <c r="AN8" s="71">
        <v>0</v>
      </c>
      <c r="AO8" s="71">
        <v>5.6</v>
      </c>
      <c r="AP8" s="71">
        <v>3.5</v>
      </c>
      <c r="AQ8" s="71">
        <v>3.8</v>
      </c>
      <c r="AR8" s="71">
        <v>3.2</v>
      </c>
      <c r="AS8" s="71">
        <v>9.5</v>
      </c>
      <c r="AT8" s="68">
        <v>8.6</v>
      </c>
      <c r="AU8" s="72">
        <v>12</v>
      </c>
      <c r="AV8" s="72">
        <v>6</v>
      </c>
      <c r="AW8" s="72">
        <v>0</v>
      </c>
      <c r="AX8" s="72">
        <v>0</v>
      </c>
      <c r="AY8" s="72">
        <v>0</v>
      </c>
      <c r="AZ8" s="72">
        <v>40</v>
      </c>
      <c r="BA8" s="72">
        <v>28</v>
      </c>
      <c r="BB8" s="72">
        <v>27</v>
      </c>
      <c r="BC8" s="72">
        <v>14</v>
      </c>
      <c r="BD8" s="72">
        <v>4426</v>
      </c>
      <c r="BE8" s="72">
        <v>2345</v>
      </c>
      <c r="BF8" s="71">
        <v>52.1</v>
      </c>
      <c r="BG8" s="71">
        <v>53.2</v>
      </c>
      <c r="BH8" s="71">
        <v>53.5</v>
      </c>
      <c r="BI8" s="71">
        <v>35.1</v>
      </c>
      <c r="BJ8" s="71">
        <v>-42.7</v>
      </c>
      <c r="BK8" s="71">
        <v>27.9</v>
      </c>
      <c r="BL8" s="71">
        <v>30.9</v>
      </c>
      <c r="BM8" s="71">
        <v>32.4</v>
      </c>
      <c r="BN8" s="71">
        <v>13.1</v>
      </c>
      <c r="BO8" s="71">
        <v>-0.7</v>
      </c>
      <c r="BP8" s="68">
        <v>-65.900000000000006</v>
      </c>
      <c r="BQ8" s="72">
        <v>51564</v>
      </c>
      <c r="BR8" s="72">
        <v>48488</v>
      </c>
      <c r="BS8" s="72">
        <v>50659</v>
      </c>
      <c r="BT8" s="73">
        <v>23433</v>
      </c>
      <c r="BU8" s="73">
        <v>-11384</v>
      </c>
      <c r="BV8" s="72">
        <v>19504</v>
      </c>
      <c r="BW8" s="72">
        <v>18068</v>
      </c>
      <c r="BX8" s="72">
        <v>25902</v>
      </c>
      <c r="BY8" s="72">
        <v>23067</v>
      </c>
      <c r="BZ8" s="72">
        <v>4197</v>
      </c>
      <c r="CA8" s="70">
        <v>3932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45</v>
      </c>
      <c r="CN8" s="70">
        <v>230920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202.6</v>
      </c>
      <c r="DA8" s="71">
        <v>88.4</v>
      </c>
      <c r="DB8" s="71">
        <v>85.5</v>
      </c>
      <c r="DC8" s="71">
        <v>118.1</v>
      </c>
      <c r="DD8" s="71">
        <v>217.1</v>
      </c>
      <c r="DE8" s="71">
        <v>283.7</v>
      </c>
      <c r="DF8" s="71">
        <v>263.39999999999998</v>
      </c>
      <c r="DG8" s="71">
        <v>178.3</v>
      </c>
      <c r="DH8" s="71">
        <v>1310.7</v>
      </c>
      <c r="DI8" s="71">
        <v>110.8</v>
      </c>
      <c r="DJ8" s="68">
        <v>183.4</v>
      </c>
      <c r="DK8" s="71">
        <v>204.8</v>
      </c>
      <c r="DL8" s="71">
        <v>198.3</v>
      </c>
      <c r="DM8" s="71">
        <v>181.7</v>
      </c>
      <c r="DN8" s="71">
        <v>145.6</v>
      </c>
      <c r="DO8" s="71">
        <v>82</v>
      </c>
      <c r="DP8" s="71">
        <v>135.6</v>
      </c>
      <c r="DQ8" s="71">
        <v>134.5</v>
      </c>
      <c r="DR8" s="71">
        <v>134.9</v>
      </c>
      <c r="DS8" s="71">
        <v>129.9</v>
      </c>
      <c r="DT8" s="71">
        <v>105.7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高岡市</cp:lastModifiedBy>
  <cp:lastPrinted>2022-01-14T07:47:34Z</cp:lastPrinted>
  <dcterms:created xsi:type="dcterms:W3CDTF">2021-12-17T06:02:00Z</dcterms:created>
  <dcterms:modified xsi:type="dcterms:W3CDTF">2022-01-14T07:47:37Z</dcterms:modified>
  <cp:category/>
</cp:coreProperties>
</file>