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.207\全庁共有作業フォルダ$\02_総務部\0302_財政課\【照会・1月21日〆切】公営企業に係る経営比較分析表（令和２年度決算）の分析について\県からの照会\R3経営比較分析表【これを記入＆回答】\02高岡市\駐車場\"/>
    </mc:Choice>
  </mc:AlternateContent>
  <workbookProtection workbookAlgorithmName="SHA-512" workbookHashValue="XxPhUcpaJj/k589nPoBmOaw40jAT4xxrAGDxNZG8N0MbXq0PIm5zfR0ldYlCchc0zxBfELyh9ucnnvYA8q8RmQ==" workbookSaltValue="T4b3IcsDnlTJt464mRusPg==" workbookSpinCount="100000" lockStructure="1"/>
  <bookViews>
    <workbookView xWindow="186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5" l="1"/>
  <c r="BG30" i="4" s="1"/>
  <c r="DT7" i="5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CV67" i="4" s="1"/>
  <c r="BZ7" i="5"/>
  <c r="BY7" i="5"/>
  <c r="BX7" i="5"/>
  <c r="BW7" i="5"/>
  <c r="JV53" i="4" s="1"/>
  <c r="BV7" i="5"/>
  <c r="BU7" i="5"/>
  <c r="BT7" i="5"/>
  <c r="BS7" i="5"/>
  <c r="KO52" i="4" s="1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N53" i="4" s="1"/>
  <c r="AZ7" i="5"/>
  <c r="AY7" i="5"/>
  <c r="AX7" i="5"/>
  <c r="AW7" i="5"/>
  <c r="BG52" i="4" s="1"/>
  <c r="AV7" i="5"/>
  <c r="AU7" i="5"/>
  <c r="AS7" i="5"/>
  <c r="AR7" i="5"/>
  <c r="GQ32" i="4" s="1"/>
  <c r="AQ7" i="5"/>
  <c r="AP7" i="5"/>
  <c r="AO7" i="5"/>
  <c r="AN7" i="5"/>
  <c r="HJ31" i="4" s="1"/>
  <c r="AM7" i="5"/>
  <c r="AL7" i="5"/>
  <c r="AK7" i="5"/>
  <c r="AJ7" i="5"/>
  <c r="EL31" i="4" s="1"/>
  <c r="AH7" i="5"/>
  <c r="AG7" i="5"/>
  <c r="AF7" i="5"/>
  <c r="AE7" i="5"/>
  <c r="AD7" i="5"/>
  <c r="AC7" i="5"/>
  <c r="AB7" i="5"/>
  <c r="AA7" i="5"/>
  <c r="Z7" i="5"/>
  <c r="Y7" i="5"/>
  <c r="X7" i="5"/>
  <c r="W7" i="5"/>
  <c r="JQ10" i="4" s="1"/>
  <c r="V7" i="5"/>
  <c r="U7" i="5"/>
  <c r="T7" i="5"/>
  <c r="S7" i="5"/>
  <c r="HX8" i="4" s="1"/>
  <c r="R7" i="5"/>
  <c r="Q7" i="5"/>
  <c r="P7" i="5"/>
  <c r="O7" i="5"/>
  <c r="N7" i="5"/>
  <c r="M7" i="5"/>
  <c r="L7" i="5"/>
  <c r="K7" i="5"/>
  <c r="AQ8" i="4" s="1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HP76" i="4"/>
  <c r="CV76" i="4"/>
  <c r="AV76" i="4"/>
  <c r="MA53" i="4"/>
  <c r="LH53" i="4"/>
  <c r="KO53" i="4"/>
  <c r="JC53" i="4"/>
  <c r="HJ53" i="4"/>
  <c r="GQ53" i="4"/>
  <c r="FX53" i="4"/>
  <c r="FE53" i="4"/>
  <c r="EL53" i="4"/>
  <c r="CS53" i="4"/>
  <c r="BZ53" i="4"/>
  <c r="BG53" i="4"/>
  <c r="U53" i="4"/>
  <c r="MA52" i="4"/>
  <c r="LH52" i="4"/>
  <c r="JV52" i="4"/>
  <c r="JC52" i="4"/>
  <c r="HJ52" i="4"/>
  <c r="GQ52" i="4"/>
  <c r="FX52" i="4"/>
  <c r="FE52" i="4"/>
  <c r="EL52" i="4"/>
  <c r="CS52" i="4"/>
  <c r="BZ52" i="4"/>
  <c r="AN52" i="4"/>
  <c r="U52" i="4"/>
  <c r="KO51" i="4"/>
  <c r="BG51" i="4"/>
  <c r="MA32" i="4"/>
  <c r="LH32" i="4"/>
  <c r="KO32" i="4"/>
  <c r="JV32" i="4"/>
  <c r="JC32" i="4"/>
  <c r="HJ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GQ31" i="4"/>
  <c r="FX31" i="4"/>
  <c r="FE31" i="4"/>
  <c r="CS31" i="4"/>
  <c r="BZ31" i="4"/>
  <c r="BG31" i="4"/>
  <c r="AN31" i="4"/>
  <c r="U31" i="4"/>
  <c r="KO30" i="4"/>
  <c r="FX30" i="4"/>
  <c r="LJ10" i="4"/>
  <c r="HX10" i="4"/>
  <c r="DU10" i="4"/>
  <c r="CF10" i="4"/>
  <c r="B10" i="4"/>
  <c r="LJ8" i="4"/>
  <c r="JQ8" i="4"/>
  <c r="FJ8" i="4"/>
  <c r="DU8" i="4"/>
  <c r="CF8" i="4"/>
  <c r="B8" i="4"/>
  <c r="MA51" i="4" l="1"/>
  <c r="CS51" i="4"/>
  <c r="MI76" i="4"/>
  <c r="HJ51" i="4"/>
  <c r="MA30" i="4"/>
  <c r="CS30" i="4"/>
  <c r="BZ76" i="4"/>
  <c r="IT76" i="4"/>
  <c r="HJ30" i="4"/>
  <c r="FX51" i="4"/>
  <c r="LE76" i="4"/>
  <c r="C11" i="5"/>
  <c r="E11" i="5"/>
  <c r="B11" i="5"/>
  <c r="KA76" i="4" l="1"/>
  <c r="EL51" i="4"/>
  <c r="JC30" i="4"/>
  <c r="GL76" i="4"/>
  <c r="U51" i="4"/>
  <c r="EL30" i="4"/>
  <c r="U30" i="4"/>
  <c r="R76" i="4"/>
  <c r="JC51" i="4"/>
  <c r="JV30" i="4"/>
  <c r="HA76" i="4"/>
  <c r="AN51" i="4"/>
  <c r="FE30" i="4"/>
  <c r="AG76" i="4"/>
  <c r="JV51" i="4"/>
  <c r="KP76" i="4"/>
  <c r="FE51" i="4"/>
  <c r="AN30" i="4"/>
  <c r="BZ30" i="4"/>
  <c r="LT76" i="4"/>
  <c r="LH30" i="4"/>
  <c r="BK76" i="4"/>
  <c r="LH51" i="4"/>
  <c r="GQ51" i="4"/>
  <c r="IE76" i="4"/>
  <c r="BZ51" i="4"/>
  <c r="GQ30" i="4"/>
</calcChain>
</file>

<file path=xl/sharedStrings.xml><?xml version="1.0" encoding="utf-8"?>
<sst xmlns="http://schemas.openxmlformats.org/spreadsheetml/2006/main" count="278" uniqueCount="137">
  <si>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</si>
  <si>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</si>
  <si>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</si>
  <si>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</si>
  <si>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</si>
  <si>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</si>
  <si>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</si>
  <si>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</si>
  <si>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</si>
  <si>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</si>
  <si>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</si>
  <si>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</si>
  <si>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</si>
  <si>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</si>
  <si>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</si>
  <si>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</si>
  <si>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</si>
  <si>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</si>
  <si>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</si>
  <si>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</si>
  <si>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</si>
  <si>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</si>
  <si>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</si>
  <si>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</si>
  <si>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</si>
  <si>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</si>
  <si>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</si>
  <si>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</si>
  <si>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</si>
  <si>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</si>
  <si>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</si>
  <si>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</si>
  <si>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</si>
  <si>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</si>
  <si>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</si>
  <si>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</si>
  <si>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</si>
  <si>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</si>
  <si>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</si>
  <si>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</si>
  <si>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</si>
  <si>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</si>
  <si>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</si>
  <si>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</si>
  <si>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</si>
  <si>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</si>
  <si>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</si>
  <si>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</si>
  <si>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</si>
  <si>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</si>
  <si>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</si>
  <si>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</si>
  <si>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</si>
  <si>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</si>
  <si>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</si>
  <si>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</si>
  <si>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</si>
  <si>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</si>
  <si>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</si>
  <si>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</si>
  <si>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</si>
  <si>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</si>
  <si>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</si>
  <si>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</si>
  <si>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</si>
  <si>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</si>
  <si>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</si>
  <si>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</si>
  <si>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</si>
  <si>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</si>
  <si>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</si>
  <si>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</si>
  <si>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</si>
  <si>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</si>
  <si>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</si>
  <si>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</si>
  <si>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</si>
  <si>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</si>
  <si>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</si>
  <si>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</si>
  <si>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</si>
  <si>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</si>
  <si>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</si>
  <si>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</si>
  <si>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</si>
  <si>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</si>
  <si>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</si>
  <si>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</si>
  <si>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</si>
  <si>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</si>
  <si>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</si>
  <si>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</si>
  <si>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</si>
  <si>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</si>
  <si>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</si>
  <si>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</si>
  <si>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</si>
  <si>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</si>
  <si>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</si>
  <si>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</si>
  <si>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</si>
  <si>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</si>
  <si>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</si>
  <si>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</si>
  <si>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</si>
  <si>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</si>
  <si>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</si>
  <si>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</si>
  <si>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当該値(N)</t>
    <phoneticPr fontId="5"/>
  </si>
  <si>
    <t>当該値(N-2)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</si>
  <si>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</si>
  <si>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</si>
  <si>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</si>
  <si>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</si>
  <si>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</si>
  <si>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富山県　高岡市</t>
  </si>
  <si>
    <t>高岡市営高岡中央駐車場</t>
  </si>
  <si>
    <t>法非適用</t>
  </si>
  <si>
    <t>駐車場整備事業</t>
  </si>
  <si>
    <t>-</t>
  </si>
  <si>
    <t>Ａ１Ｂ１</t>
  </si>
  <si>
    <t>非設置</t>
  </si>
  <si>
    <t>該当数値なし</t>
  </si>
  <si>
    <t>都市計画駐車場</t>
  </si>
  <si>
    <t>立体式</t>
  </si>
  <si>
    <t>駅</t>
  </si>
  <si>
    <t>有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</si>
  <si>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</si>
  <si>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</si>
  <si>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</si>
  <si>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</si>
  <si>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</si>
  <si>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</si>
  <si>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⑪類似施設と比較しても低い数値となっており、利用増に向けた取り組みが必要である。</t>
    <rPh sb="1" eb="3">
      <t>ルイジ</t>
    </rPh>
    <rPh sb="3" eb="5">
      <t>シセツ</t>
    </rPh>
    <rPh sb="6" eb="8">
      <t>ヒカク</t>
    </rPh>
    <rPh sb="11" eb="12">
      <t>ヒク</t>
    </rPh>
    <rPh sb="13" eb="15">
      <t>スウチ</t>
    </rPh>
    <rPh sb="22" eb="24">
      <t>リヨウ</t>
    </rPh>
    <rPh sb="24" eb="25">
      <t>ゾウ</t>
    </rPh>
    <rPh sb="26" eb="27">
      <t>ム</t>
    </rPh>
    <rPh sb="29" eb="30">
      <t>ト</t>
    </rPh>
    <rPh sb="31" eb="32">
      <t>ク</t>
    </rPh>
    <rPh sb="34" eb="36">
      <t>ヒツヨウ</t>
    </rPh>
    <phoneticPr fontId="5"/>
  </si>
  <si>
    <t xml:space="preserve">コロナの影響で利用者、収入ともに大幅なマイナスとなった。
周辺の開発に合わせた定期利用者の確保、周辺施設利用時の駐車等を促す広報を行う必要がある。
</t>
    <rPh sb="4" eb="6">
      <t>エイキョウ</t>
    </rPh>
    <rPh sb="7" eb="10">
      <t>リヨウシャ</t>
    </rPh>
    <rPh sb="11" eb="13">
      <t>シュウニュウ</t>
    </rPh>
    <rPh sb="16" eb="18">
      <t>オオハバ</t>
    </rPh>
    <rPh sb="29" eb="31">
      <t>シュウヘン</t>
    </rPh>
    <rPh sb="32" eb="34">
      <t>カイハツ</t>
    </rPh>
    <rPh sb="35" eb="36">
      <t>ア</t>
    </rPh>
    <rPh sb="39" eb="41">
      <t>テイキ</t>
    </rPh>
    <rPh sb="41" eb="44">
      <t>リヨウシャ</t>
    </rPh>
    <rPh sb="45" eb="47">
      <t>カクホ</t>
    </rPh>
    <rPh sb="48" eb="50">
      <t>シュウヘン</t>
    </rPh>
    <rPh sb="50" eb="52">
      <t>シセツ</t>
    </rPh>
    <rPh sb="52" eb="54">
      <t>リヨウ</t>
    </rPh>
    <rPh sb="54" eb="55">
      <t>ジ</t>
    </rPh>
    <rPh sb="56" eb="58">
      <t>チュウシャ</t>
    </rPh>
    <rPh sb="58" eb="59">
      <t>ナド</t>
    </rPh>
    <rPh sb="60" eb="61">
      <t>ウナガ</t>
    </rPh>
    <rPh sb="62" eb="64">
      <t>コウホウ</t>
    </rPh>
    <rPh sb="65" eb="66">
      <t>オコナ</t>
    </rPh>
    <rPh sb="67" eb="69">
      <t>ヒツヨウ</t>
    </rPh>
    <phoneticPr fontId="5"/>
  </si>
  <si>
    <t>①建設時の償還金が残っていること、コロナ禍で収入が減少したことから低い数値となっている。
②他会計からの補助は年々減少しており、R3で建設時の償還が狩猟することからR4以降は０となる見込みである。
③年々改善しており、R4以降は０となる見込みである。
④昨年度比で減少となった。増収、費用削減の取り組みが必要である。
⑤他の施設、全国平均と比較しても高い数値となっているため良好といえる。
一方で近年は低い数値となっていることから、増収、費用削減が必要である。</t>
    <rPh sb="1" eb="3">
      <t>ケンセツ</t>
    </rPh>
    <rPh sb="3" eb="4">
      <t>ジ</t>
    </rPh>
    <rPh sb="5" eb="7">
      <t>ショウカン</t>
    </rPh>
    <rPh sb="7" eb="8">
      <t>キン</t>
    </rPh>
    <rPh sb="9" eb="10">
      <t>ノコ</t>
    </rPh>
    <rPh sb="20" eb="21">
      <t>カ</t>
    </rPh>
    <rPh sb="22" eb="24">
      <t>シュウニュウ</t>
    </rPh>
    <rPh sb="25" eb="27">
      <t>ゲンショウ</t>
    </rPh>
    <rPh sb="33" eb="34">
      <t>ヒク</t>
    </rPh>
    <rPh sb="35" eb="37">
      <t>スウチ</t>
    </rPh>
    <rPh sb="46" eb="47">
      <t>タ</t>
    </rPh>
    <rPh sb="47" eb="49">
      <t>カイケイ</t>
    </rPh>
    <rPh sb="52" eb="54">
      <t>ホジョ</t>
    </rPh>
    <rPh sb="55" eb="57">
      <t>ネンネン</t>
    </rPh>
    <rPh sb="57" eb="59">
      <t>ゲンショウ</t>
    </rPh>
    <rPh sb="67" eb="69">
      <t>ケンセツ</t>
    </rPh>
    <rPh sb="69" eb="70">
      <t>ジ</t>
    </rPh>
    <rPh sb="71" eb="73">
      <t>ショウカン</t>
    </rPh>
    <rPh sb="74" eb="76">
      <t>シュリョウ</t>
    </rPh>
    <rPh sb="84" eb="86">
      <t>イコウ</t>
    </rPh>
    <rPh sb="91" eb="93">
      <t>ミコ</t>
    </rPh>
    <rPh sb="100" eb="102">
      <t>ネンネン</t>
    </rPh>
    <rPh sb="102" eb="104">
      <t>カイゼン</t>
    </rPh>
    <rPh sb="111" eb="113">
      <t>イコウ</t>
    </rPh>
    <rPh sb="118" eb="120">
      <t>ミコ</t>
    </rPh>
    <rPh sb="127" eb="130">
      <t>サクネンド</t>
    </rPh>
    <rPh sb="130" eb="131">
      <t>ヒ</t>
    </rPh>
    <rPh sb="132" eb="134">
      <t>ゲンショウ</t>
    </rPh>
    <rPh sb="139" eb="141">
      <t>ゾウシュウ</t>
    </rPh>
    <rPh sb="142" eb="144">
      <t>ヒヨウ</t>
    </rPh>
    <rPh sb="144" eb="146">
      <t>サクゲン</t>
    </rPh>
    <rPh sb="147" eb="148">
      <t>ト</t>
    </rPh>
    <rPh sb="149" eb="150">
      <t>ク</t>
    </rPh>
    <rPh sb="152" eb="154">
      <t>ヒツヨウ</t>
    </rPh>
    <rPh sb="160" eb="161">
      <t>タ</t>
    </rPh>
    <rPh sb="162" eb="164">
      <t>シセツ</t>
    </rPh>
    <rPh sb="165" eb="167">
      <t>ゼンコク</t>
    </rPh>
    <rPh sb="167" eb="169">
      <t>ヘイキン</t>
    </rPh>
    <rPh sb="170" eb="172">
      <t>ヒカク</t>
    </rPh>
    <rPh sb="175" eb="176">
      <t>タカ</t>
    </rPh>
    <rPh sb="177" eb="179">
      <t>スウチ</t>
    </rPh>
    <rPh sb="187" eb="189">
      <t>リョウコウ</t>
    </rPh>
    <rPh sb="195" eb="197">
      <t>イッポウ</t>
    </rPh>
    <rPh sb="198" eb="200">
      <t>キンネン</t>
    </rPh>
    <rPh sb="201" eb="202">
      <t>ヒク</t>
    </rPh>
    <rPh sb="203" eb="205">
      <t>スウチ</t>
    </rPh>
    <rPh sb="216" eb="218">
      <t>ゾウシュウ</t>
    </rPh>
    <rPh sb="219" eb="221">
      <t>ヒヨウ</t>
    </rPh>
    <rPh sb="221" eb="223">
      <t>サクゲン</t>
    </rPh>
    <rPh sb="224" eb="226">
      <t>ヒツヨウ</t>
    </rPh>
    <phoneticPr fontId="5"/>
  </si>
  <si>
    <t>⑦標記の通り
⑧駐車場経営戦略に沿い、計画的に修繕・更新を実施していく。
⑩年々減少している。今後も必要な更新は行い収益の確保に努めていく。</t>
    <rPh sb="1" eb="3">
      <t>ヒョウキ</t>
    </rPh>
    <rPh sb="4" eb="5">
      <t>トオ</t>
    </rPh>
    <rPh sb="8" eb="11">
      <t>チュウシャジョウ</t>
    </rPh>
    <rPh sb="11" eb="13">
      <t>ケイエイ</t>
    </rPh>
    <rPh sb="13" eb="15">
      <t>センリャク</t>
    </rPh>
    <rPh sb="16" eb="17">
      <t>ソ</t>
    </rPh>
    <rPh sb="19" eb="22">
      <t>ケイカクテキ</t>
    </rPh>
    <rPh sb="23" eb="25">
      <t>シュウゼン</t>
    </rPh>
    <rPh sb="26" eb="28">
      <t>コウシン</t>
    </rPh>
    <rPh sb="29" eb="31">
      <t>ジッシ</t>
    </rPh>
    <rPh sb="38" eb="40">
      <t>ネンネン</t>
    </rPh>
    <rPh sb="40" eb="42">
      <t>ゲンショウ</t>
    </rPh>
    <rPh sb="47" eb="49">
      <t>コンゴ</t>
    </rPh>
    <rPh sb="50" eb="52">
      <t>ヒツヨウ</t>
    </rPh>
    <rPh sb="53" eb="55">
      <t>コウシン</t>
    </rPh>
    <rPh sb="56" eb="57">
      <t>オコナ</t>
    </rPh>
    <rPh sb="58" eb="60">
      <t>シュウエキ</t>
    </rPh>
    <rPh sb="61" eb="63">
      <t>カクホ</t>
    </rPh>
    <rPh sb="64" eb="65">
      <t>ツト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</si>
</sst>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34.4</c:v>
                </c:pt>
                <c:pt idx="1">
                  <c:v>31.6</c:v>
                </c:pt>
                <c:pt idx="2">
                  <c:v>47.9</c:v>
                </c:pt>
                <c:pt idx="3">
                  <c:v>49.8</c:v>
                </c:pt>
                <c:pt idx="4">
                  <c:v>50.4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9-4288-80BC-B1F32FD77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156</c:v>
                </c:pt>
                <c:pt idx="1">
                  <c:v>218.3</c:v>
                </c:pt>
                <c:pt idx="2">
                  <c:v>255.1</c:v>
                </c:pt>
                <c:pt idx="3">
                  <c:v>225.1</c:v>
                </c:pt>
                <c:pt idx="4">
                  <c:v>130.80000000000001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E9-4288-80BC-B1F32FD77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819.6</c:v>
                </c:pt>
                <c:pt idx="1">
                  <c:v>558.9</c:v>
                </c:pt>
                <c:pt idx="2">
                  <c:v>330.8</c:v>
                </c:pt>
                <c:pt idx="3">
                  <c:v>198.1</c:v>
                </c:pt>
                <c:pt idx="4">
                  <c:v>98.2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E6-476D-B11C-77900D231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283.7</c:v>
                </c:pt>
                <c:pt idx="1">
                  <c:v>263.39999999999998</c:v>
                </c:pt>
                <c:pt idx="2">
                  <c:v>178.3</c:v>
                </c:pt>
                <c:pt idx="3">
                  <c:v>1310.7</c:v>
                </c:pt>
                <c:pt idx="4">
                  <c:v>110.8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E6-476D-B11C-77900D231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C61-4E2C-A845-605CAE763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61-4E2C-A845-605CAE763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C27-4299-A29A-CAB2720AA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27-4299-A29A-CAB2720AA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2.5</c:v>
                </c:pt>
                <c:pt idx="1">
                  <c:v>1.9</c:v>
                </c:pt>
                <c:pt idx="2">
                  <c:v>1.7</c:v>
                </c:pt>
                <c:pt idx="3">
                  <c:v>1.1000000000000001</c:v>
                </c:pt>
                <c:pt idx="4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0-4EAA-AF34-86104418E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5.6</c:v>
                </c:pt>
                <c:pt idx="1">
                  <c:v>3.5</c:v>
                </c:pt>
                <c:pt idx="2">
                  <c:v>3.8</c:v>
                </c:pt>
                <c:pt idx="3">
                  <c:v>3.2</c:v>
                </c:pt>
                <c:pt idx="4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30-4EAA-AF34-86104418E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28</c:v>
                </c:pt>
                <c:pt idx="1">
                  <c:v>21</c:v>
                </c:pt>
                <c:pt idx="2">
                  <c:v>16</c:v>
                </c:pt>
                <c:pt idx="3">
                  <c:v>10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D1-4484-9C4B-928D22DA5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40</c:v>
                </c:pt>
                <c:pt idx="1">
                  <c:v>28</c:v>
                </c:pt>
                <c:pt idx="2">
                  <c:v>27</c:v>
                </c:pt>
                <c:pt idx="3">
                  <c:v>14</c:v>
                </c:pt>
                <c:pt idx="4">
                  <c:v>4426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D1-4484-9C4B-928D22DA5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134</c:v>
                </c:pt>
                <c:pt idx="1">
                  <c:v>135.6</c:v>
                </c:pt>
                <c:pt idx="2">
                  <c:v>123.3</c:v>
                </c:pt>
                <c:pt idx="3">
                  <c:v>120.5</c:v>
                </c:pt>
                <c:pt idx="4">
                  <c:v>90.3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C-4AF8-92E8-CB82979C8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135.6</c:v>
                </c:pt>
                <c:pt idx="1">
                  <c:v>134.5</c:v>
                </c:pt>
                <c:pt idx="2">
                  <c:v>134.9</c:v>
                </c:pt>
                <c:pt idx="3">
                  <c:v>129.9</c:v>
                </c:pt>
                <c:pt idx="4">
                  <c:v>105.7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6C-4AF8-92E8-CB82979C8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56.2</c:v>
                </c:pt>
                <c:pt idx="1">
                  <c:v>59.4</c:v>
                </c:pt>
                <c:pt idx="2">
                  <c:v>63.2</c:v>
                </c:pt>
                <c:pt idx="3">
                  <c:v>56.3</c:v>
                </c:pt>
                <c:pt idx="4">
                  <c:v>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7A-4D6B-B9BE-244583848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27.9</c:v>
                </c:pt>
                <c:pt idx="1">
                  <c:v>30.9</c:v>
                </c:pt>
                <c:pt idx="2">
                  <c:v>32.4</c:v>
                </c:pt>
                <c:pt idx="3">
                  <c:v>13.1</c:v>
                </c:pt>
                <c:pt idx="4">
                  <c:v>-0.7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7A-4D6B-B9BE-244583848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68194</c:v>
                </c:pt>
                <c:pt idx="1">
                  <c:v>73012</c:v>
                </c:pt>
                <c:pt idx="2">
                  <c:v>90982</c:v>
                </c:pt>
                <c:pt idx="3">
                  <c:v>78563</c:v>
                </c:pt>
                <c:pt idx="4">
                  <c:v>56009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63-4291-8A1E-2F5C68B6A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19504</c:v>
                </c:pt>
                <c:pt idx="1">
                  <c:v>18068</c:v>
                </c:pt>
                <c:pt idx="2">
                  <c:v>25902</c:v>
                </c:pt>
                <c:pt idx="3">
                  <c:v>23067</c:v>
                </c:pt>
                <c:pt idx="4">
                  <c:v>4197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63-4291-8A1E-2F5C68B6A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55" zoomScaleNormal="55" zoomScaleSheetLayoutView="70" workbookViewId="0">
      <selection activeCell="ND48" sqref="ND48:NR48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富山県高岡市　高岡市営高岡中央駐車場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Ａ１Ｂ１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有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20520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123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立体式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19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751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330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代行制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135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データ!$B$11</f>
        <v>H28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データ!$C$11</f>
        <v>H29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データ!$D$11</f>
        <v>H30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データ!$E$11</f>
        <v>R01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データ!$F$11</f>
        <v>R02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データ!$B$11</f>
        <v>H28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データ!$C$11</f>
        <v>H29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データ!$D$11</f>
        <v>H30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データ!$E$11</f>
        <v>R01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データ!$F$11</f>
        <v>R02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データ!$B$11</f>
        <v>H28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データ!$C$11</f>
        <v>H29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データ!$D$11</f>
        <v>H30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データ!$E$11</f>
        <v>R01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データ!$F$11</f>
        <v>R02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34.4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31.6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47.9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49.8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50.4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2.5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1.9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1.7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1.1000000000000001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0.7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134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135.6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123.3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120.5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90.3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156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218.3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255.1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225.1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130.80000000000001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5.6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3.5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3.8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3.2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9.5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135.6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134.5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134.9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129.9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105.7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136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133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データ!$B$11</f>
        <v>H28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データ!$C$11</f>
        <v>H29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データ!$D$11</f>
        <v>H30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データ!$E$11</f>
        <v>R01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データ!$F$11</f>
        <v>R02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データ!$B$11</f>
        <v>H28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データ!$C$11</f>
        <v>H29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データ!$D$11</f>
        <v>H30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データ!$E$11</f>
        <v>R01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データ!$F$11</f>
        <v>R02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データ!$B$11</f>
        <v>H28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データ!$C$11</f>
        <v>H29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データ!$D$11</f>
        <v>H30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データ!$E$11</f>
        <v>R01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データ!$F$11</f>
        <v>R02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28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21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16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10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7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56.2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59.4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63.2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56.3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48.4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68194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73012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90982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78563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56009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40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28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27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14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4426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27.9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30.9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32.4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13.1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-0.7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19504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18068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25902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23067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4197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134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77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H28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H29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H30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R01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R02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633878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H28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H29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H30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R01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R02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H28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H29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H30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R01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R02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819.6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558.9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330.8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198.1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98.2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283.7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263.39999999999998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178.3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1310.7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110.8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tBUJyOosSDyzxeoJ/HYX3IxsuTSHOJW7r/AyV2+moqcUh1wr2guW53znro4wabVpfNi0xE4M+zBcica+ILl5Zw==" saltValue="1HkXWP6g7D4AeQaYVdcHsQ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100</v>
      </c>
      <c r="AL5" s="59" t="s">
        <v>101</v>
      </c>
      <c r="AM5" s="59" t="s">
        <v>102</v>
      </c>
      <c r="AN5" s="59" t="s">
        <v>103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104</v>
      </c>
      <c r="AV5" s="59" t="s">
        <v>105</v>
      </c>
      <c r="AW5" s="59" t="s">
        <v>101</v>
      </c>
      <c r="AX5" s="59" t="s">
        <v>106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101</v>
      </c>
      <c r="BI5" s="59" t="s">
        <v>102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105</v>
      </c>
      <c r="BS5" s="59" t="s">
        <v>101</v>
      </c>
      <c r="BT5" s="59" t="s">
        <v>92</v>
      </c>
      <c r="BU5" s="59" t="s">
        <v>107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90</v>
      </c>
      <c r="CD5" s="59" t="s">
        <v>91</v>
      </c>
      <c r="CE5" s="59" t="s">
        <v>102</v>
      </c>
      <c r="CF5" s="59" t="s">
        <v>108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100</v>
      </c>
      <c r="CQ5" s="59" t="s">
        <v>109</v>
      </c>
      <c r="CR5" s="59" t="s">
        <v>110</v>
      </c>
      <c r="CS5" s="59" t="s">
        <v>107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105</v>
      </c>
      <c r="DB5" s="59" t="s">
        <v>101</v>
      </c>
      <c r="DC5" s="59" t="s">
        <v>92</v>
      </c>
      <c r="DD5" s="59" t="s">
        <v>108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90</v>
      </c>
      <c r="DM5" s="59" t="s">
        <v>91</v>
      </c>
      <c r="DN5" s="59" t="s">
        <v>110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111</v>
      </c>
      <c r="B6" s="60">
        <f>B8</f>
        <v>2020</v>
      </c>
      <c r="C6" s="60">
        <f t="shared" ref="C6:X6" si="1">C8</f>
        <v>162027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4</v>
      </c>
      <c r="H6" s="60" t="str">
        <f>SUBSTITUTE(H8,"　","")</f>
        <v>富山県高岡市</v>
      </c>
      <c r="I6" s="60" t="str">
        <f t="shared" si="1"/>
        <v>高岡市営高岡中央駐車場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Ａ１Ｂ１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立体式</v>
      </c>
      <c r="R6" s="63">
        <f t="shared" si="1"/>
        <v>19</v>
      </c>
      <c r="S6" s="62" t="str">
        <f t="shared" si="1"/>
        <v>駅</v>
      </c>
      <c r="T6" s="62" t="str">
        <f t="shared" si="1"/>
        <v>有</v>
      </c>
      <c r="U6" s="63">
        <f t="shared" si="1"/>
        <v>20520</v>
      </c>
      <c r="V6" s="63">
        <f t="shared" si="1"/>
        <v>751</v>
      </c>
      <c r="W6" s="63">
        <f t="shared" si="1"/>
        <v>330</v>
      </c>
      <c r="X6" s="62" t="str">
        <f t="shared" si="1"/>
        <v>代行制</v>
      </c>
      <c r="Y6" s="64">
        <f>IF(Y8="-",NA(),Y8)</f>
        <v>34.4</v>
      </c>
      <c r="Z6" s="64">
        <f t="shared" ref="Z6:AH6" si="2">IF(Z8="-",NA(),Z8)</f>
        <v>31.6</v>
      </c>
      <c r="AA6" s="64">
        <f t="shared" si="2"/>
        <v>47.9</v>
      </c>
      <c r="AB6" s="64">
        <f t="shared" si="2"/>
        <v>49.8</v>
      </c>
      <c r="AC6" s="64">
        <f t="shared" si="2"/>
        <v>50.4</v>
      </c>
      <c r="AD6" s="64">
        <f t="shared" si="2"/>
        <v>156</v>
      </c>
      <c r="AE6" s="64">
        <f t="shared" si="2"/>
        <v>218.3</v>
      </c>
      <c r="AF6" s="64">
        <f t="shared" si="2"/>
        <v>255.1</v>
      </c>
      <c r="AG6" s="64">
        <f t="shared" si="2"/>
        <v>225.1</v>
      </c>
      <c r="AH6" s="64">
        <f t="shared" si="2"/>
        <v>130.80000000000001</v>
      </c>
      <c r="AI6" s="61" t="str">
        <f>IF(AI8="-","",IF(AI8="-","【-】","【"&amp;SUBSTITUTE(TEXT(AI8,"#,##0.0"),"-","△")&amp;"】"))</f>
        <v>【630.7】</v>
      </c>
      <c r="AJ6" s="64">
        <f>IF(AJ8="-",NA(),AJ8)</f>
        <v>2.5</v>
      </c>
      <c r="AK6" s="64">
        <f t="shared" ref="AK6:AS6" si="3">IF(AK8="-",NA(),AK8)</f>
        <v>1.9</v>
      </c>
      <c r="AL6" s="64">
        <f t="shared" si="3"/>
        <v>1.7</v>
      </c>
      <c r="AM6" s="64">
        <f t="shared" si="3"/>
        <v>1.1000000000000001</v>
      </c>
      <c r="AN6" s="64">
        <f t="shared" si="3"/>
        <v>0.7</v>
      </c>
      <c r="AO6" s="64">
        <f t="shared" si="3"/>
        <v>5.6</v>
      </c>
      <c r="AP6" s="64">
        <f t="shared" si="3"/>
        <v>3.5</v>
      </c>
      <c r="AQ6" s="64">
        <f t="shared" si="3"/>
        <v>3.8</v>
      </c>
      <c r="AR6" s="64">
        <f t="shared" si="3"/>
        <v>3.2</v>
      </c>
      <c r="AS6" s="64">
        <f t="shared" si="3"/>
        <v>9.5</v>
      </c>
      <c r="AT6" s="61" t="str">
        <f>IF(AT8="-","",IF(AT8="-","【-】","【"&amp;SUBSTITUTE(TEXT(AT8,"#,##0.0"),"-","△")&amp;"】"))</f>
        <v>【8.6】</v>
      </c>
      <c r="AU6" s="65">
        <f>IF(AU8="-",NA(),AU8)</f>
        <v>28</v>
      </c>
      <c r="AV6" s="65">
        <f t="shared" ref="AV6:BD6" si="4">IF(AV8="-",NA(),AV8)</f>
        <v>21</v>
      </c>
      <c r="AW6" s="65">
        <f t="shared" si="4"/>
        <v>16</v>
      </c>
      <c r="AX6" s="65">
        <f t="shared" si="4"/>
        <v>10</v>
      </c>
      <c r="AY6" s="65">
        <f t="shared" si="4"/>
        <v>7</v>
      </c>
      <c r="AZ6" s="65">
        <f t="shared" si="4"/>
        <v>40</v>
      </c>
      <c r="BA6" s="65">
        <f t="shared" si="4"/>
        <v>28</v>
      </c>
      <c r="BB6" s="65">
        <f t="shared" si="4"/>
        <v>27</v>
      </c>
      <c r="BC6" s="65">
        <f t="shared" si="4"/>
        <v>14</v>
      </c>
      <c r="BD6" s="65">
        <f t="shared" si="4"/>
        <v>4426</v>
      </c>
      <c r="BE6" s="63" t="str">
        <f>IF(BE8="-","",IF(BE8="-","【-】","【"&amp;SUBSTITUTE(TEXT(BE8,"#,##0"),"-","△")&amp;"】"))</f>
        <v>【2,345】</v>
      </c>
      <c r="BF6" s="64">
        <f>IF(BF8="-",NA(),BF8)</f>
        <v>56.2</v>
      </c>
      <c r="BG6" s="64">
        <f t="shared" ref="BG6:BO6" si="5">IF(BG8="-",NA(),BG8)</f>
        <v>59.4</v>
      </c>
      <c r="BH6" s="64">
        <f t="shared" si="5"/>
        <v>63.2</v>
      </c>
      <c r="BI6" s="64">
        <f t="shared" si="5"/>
        <v>56.3</v>
      </c>
      <c r="BJ6" s="64">
        <f t="shared" si="5"/>
        <v>48.4</v>
      </c>
      <c r="BK6" s="64">
        <f t="shared" si="5"/>
        <v>27.9</v>
      </c>
      <c r="BL6" s="64">
        <f t="shared" si="5"/>
        <v>30.9</v>
      </c>
      <c r="BM6" s="64">
        <f t="shared" si="5"/>
        <v>32.4</v>
      </c>
      <c r="BN6" s="64">
        <f t="shared" si="5"/>
        <v>13.1</v>
      </c>
      <c r="BO6" s="64">
        <f t="shared" si="5"/>
        <v>-0.7</v>
      </c>
      <c r="BP6" s="61" t="str">
        <f>IF(BP8="-","",IF(BP8="-","【-】","【"&amp;SUBSTITUTE(TEXT(BP8,"#,##0.0"),"-","△")&amp;"】"))</f>
        <v>【△65.9】</v>
      </c>
      <c r="BQ6" s="65">
        <f>IF(BQ8="-",NA(),BQ8)</f>
        <v>68194</v>
      </c>
      <c r="BR6" s="65">
        <f t="shared" ref="BR6:BZ6" si="6">IF(BR8="-",NA(),BR8)</f>
        <v>73012</v>
      </c>
      <c r="BS6" s="65">
        <f t="shared" si="6"/>
        <v>90982</v>
      </c>
      <c r="BT6" s="65">
        <f t="shared" si="6"/>
        <v>78563</v>
      </c>
      <c r="BU6" s="65">
        <f t="shared" si="6"/>
        <v>56009</v>
      </c>
      <c r="BV6" s="65">
        <f t="shared" si="6"/>
        <v>19504</v>
      </c>
      <c r="BW6" s="65">
        <f t="shared" si="6"/>
        <v>18068</v>
      </c>
      <c r="BX6" s="65">
        <f t="shared" si="6"/>
        <v>25902</v>
      </c>
      <c r="BY6" s="65">
        <f t="shared" si="6"/>
        <v>23067</v>
      </c>
      <c r="BZ6" s="65">
        <f t="shared" si="6"/>
        <v>4197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112</v>
      </c>
      <c r="CM6" s="63">
        <f t="shared" ref="CM6:CN6" si="7">CM8</f>
        <v>77</v>
      </c>
      <c r="CN6" s="63">
        <f t="shared" si="7"/>
        <v>633878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112</v>
      </c>
      <c r="CZ6" s="64">
        <f>IF(CZ8="-",NA(),CZ8)</f>
        <v>819.6</v>
      </c>
      <c r="DA6" s="64">
        <f t="shared" ref="DA6:DI6" si="8">IF(DA8="-",NA(),DA8)</f>
        <v>558.9</v>
      </c>
      <c r="DB6" s="64">
        <f t="shared" si="8"/>
        <v>330.8</v>
      </c>
      <c r="DC6" s="64">
        <f t="shared" si="8"/>
        <v>198.1</v>
      </c>
      <c r="DD6" s="64">
        <f t="shared" si="8"/>
        <v>98.2</v>
      </c>
      <c r="DE6" s="64">
        <f t="shared" si="8"/>
        <v>283.7</v>
      </c>
      <c r="DF6" s="64">
        <f t="shared" si="8"/>
        <v>263.39999999999998</v>
      </c>
      <c r="DG6" s="64">
        <f t="shared" si="8"/>
        <v>178.3</v>
      </c>
      <c r="DH6" s="64">
        <f t="shared" si="8"/>
        <v>1310.7</v>
      </c>
      <c r="DI6" s="64">
        <f t="shared" si="8"/>
        <v>110.8</v>
      </c>
      <c r="DJ6" s="61" t="str">
        <f>IF(DJ8="-","",IF(DJ8="-","【-】","【"&amp;SUBSTITUTE(TEXT(DJ8,"#,##0.0"),"-","△")&amp;"】"))</f>
        <v>【183.4】</v>
      </c>
      <c r="DK6" s="64">
        <f>IF(DK8="-",NA(),DK8)</f>
        <v>134</v>
      </c>
      <c r="DL6" s="64">
        <f t="shared" ref="DL6:DT6" si="9">IF(DL8="-",NA(),DL8)</f>
        <v>135.6</v>
      </c>
      <c r="DM6" s="64">
        <f t="shared" si="9"/>
        <v>123.3</v>
      </c>
      <c r="DN6" s="64">
        <f t="shared" si="9"/>
        <v>120.5</v>
      </c>
      <c r="DO6" s="64">
        <f t="shared" si="9"/>
        <v>90.3</v>
      </c>
      <c r="DP6" s="64">
        <f t="shared" si="9"/>
        <v>135.6</v>
      </c>
      <c r="DQ6" s="64">
        <f t="shared" si="9"/>
        <v>134.5</v>
      </c>
      <c r="DR6" s="64">
        <f t="shared" si="9"/>
        <v>134.9</v>
      </c>
      <c r="DS6" s="64">
        <f t="shared" si="9"/>
        <v>129.9</v>
      </c>
      <c r="DT6" s="64">
        <f t="shared" si="9"/>
        <v>105.7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113</v>
      </c>
      <c r="B7" s="60">
        <f t="shared" ref="B7:X7" si="10">B8</f>
        <v>2020</v>
      </c>
      <c r="C7" s="60">
        <f t="shared" si="10"/>
        <v>162027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4</v>
      </c>
      <c r="H7" s="60" t="str">
        <f t="shared" si="10"/>
        <v>富山県　高岡市</v>
      </c>
      <c r="I7" s="60" t="str">
        <f t="shared" si="10"/>
        <v>高岡市営高岡中央駐車場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Ａ１Ｂ１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立体式</v>
      </c>
      <c r="R7" s="63">
        <f t="shared" si="10"/>
        <v>19</v>
      </c>
      <c r="S7" s="62" t="str">
        <f t="shared" si="10"/>
        <v>駅</v>
      </c>
      <c r="T7" s="62" t="str">
        <f t="shared" si="10"/>
        <v>有</v>
      </c>
      <c r="U7" s="63">
        <f t="shared" si="10"/>
        <v>20520</v>
      </c>
      <c r="V7" s="63">
        <f t="shared" si="10"/>
        <v>751</v>
      </c>
      <c r="W7" s="63">
        <f t="shared" si="10"/>
        <v>330</v>
      </c>
      <c r="X7" s="62" t="str">
        <f t="shared" si="10"/>
        <v>代行制</v>
      </c>
      <c r="Y7" s="64">
        <f>Y8</f>
        <v>34.4</v>
      </c>
      <c r="Z7" s="64">
        <f t="shared" ref="Z7:AH7" si="11">Z8</f>
        <v>31.6</v>
      </c>
      <c r="AA7" s="64">
        <f t="shared" si="11"/>
        <v>47.9</v>
      </c>
      <c r="AB7" s="64">
        <f t="shared" si="11"/>
        <v>49.8</v>
      </c>
      <c r="AC7" s="64">
        <f t="shared" si="11"/>
        <v>50.4</v>
      </c>
      <c r="AD7" s="64">
        <f t="shared" si="11"/>
        <v>156</v>
      </c>
      <c r="AE7" s="64">
        <f t="shared" si="11"/>
        <v>218.3</v>
      </c>
      <c r="AF7" s="64">
        <f t="shared" si="11"/>
        <v>255.1</v>
      </c>
      <c r="AG7" s="64">
        <f t="shared" si="11"/>
        <v>225.1</v>
      </c>
      <c r="AH7" s="64">
        <f t="shared" si="11"/>
        <v>130.80000000000001</v>
      </c>
      <c r="AI7" s="61"/>
      <c r="AJ7" s="64">
        <f>AJ8</f>
        <v>2.5</v>
      </c>
      <c r="AK7" s="64">
        <f t="shared" ref="AK7:AS7" si="12">AK8</f>
        <v>1.9</v>
      </c>
      <c r="AL7" s="64">
        <f t="shared" si="12"/>
        <v>1.7</v>
      </c>
      <c r="AM7" s="64">
        <f t="shared" si="12"/>
        <v>1.1000000000000001</v>
      </c>
      <c r="AN7" s="64">
        <f t="shared" si="12"/>
        <v>0.7</v>
      </c>
      <c r="AO7" s="64">
        <f t="shared" si="12"/>
        <v>5.6</v>
      </c>
      <c r="AP7" s="64">
        <f t="shared" si="12"/>
        <v>3.5</v>
      </c>
      <c r="AQ7" s="64">
        <f t="shared" si="12"/>
        <v>3.8</v>
      </c>
      <c r="AR7" s="64">
        <f t="shared" si="12"/>
        <v>3.2</v>
      </c>
      <c r="AS7" s="64">
        <f t="shared" si="12"/>
        <v>9.5</v>
      </c>
      <c r="AT7" s="61"/>
      <c r="AU7" s="65">
        <f>AU8</f>
        <v>28</v>
      </c>
      <c r="AV7" s="65">
        <f t="shared" ref="AV7:BD7" si="13">AV8</f>
        <v>21</v>
      </c>
      <c r="AW7" s="65">
        <f t="shared" si="13"/>
        <v>16</v>
      </c>
      <c r="AX7" s="65">
        <f t="shared" si="13"/>
        <v>10</v>
      </c>
      <c r="AY7" s="65">
        <f t="shared" si="13"/>
        <v>7</v>
      </c>
      <c r="AZ7" s="65">
        <f t="shared" si="13"/>
        <v>40</v>
      </c>
      <c r="BA7" s="65">
        <f t="shared" si="13"/>
        <v>28</v>
      </c>
      <c r="BB7" s="65">
        <f t="shared" si="13"/>
        <v>27</v>
      </c>
      <c r="BC7" s="65">
        <f t="shared" si="13"/>
        <v>14</v>
      </c>
      <c r="BD7" s="65">
        <f t="shared" si="13"/>
        <v>4426</v>
      </c>
      <c r="BE7" s="63"/>
      <c r="BF7" s="64">
        <f>BF8</f>
        <v>56.2</v>
      </c>
      <c r="BG7" s="64">
        <f t="shared" ref="BG7:BO7" si="14">BG8</f>
        <v>59.4</v>
      </c>
      <c r="BH7" s="64">
        <f t="shared" si="14"/>
        <v>63.2</v>
      </c>
      <c r="BI7" s="64">
        <f t="shared" si="14"/>
        <v>56.3</v>
      </c>
      <c r="BJ7" s="64">
        <f t="shared" si="14"/>
        <v>48.4</v>
      </c>
      <c r="BK7" s="64">
        <f t="shared" si="14"/>
        <v>27.9</v>
      </c>
      <c r="BL7" s="64">
        <f t="shared" si="14"/>
        <v>30.9</v>
      </c>
      <c r="BM7" s="64">
        <f t="shared" si="14"/>
        <v>32.4</v>
      </c>
      <c r="BN7" s="64">
        <f t="shared" si="14"/>
        <v>13.1</v>
      </c>
      <c r="BO7" s="64">
        <f t="shared" si="14"/>
        <v>-0.7</v>
      </c>
      <c r="BP7" s="61"/>
      <c r="BQ7" s="65">
        <f>BQ8</f>
        <v>68194</v>
      </c>
      <c r="BR7" s="65">
        <f t="shared" ref="BR7:BZ7" si="15">BR8</f>
        <v>73012</v>
      </c>
      <c r="BS7" s="65">
        <f t="shared" si="15"/>
        <v>90982</v>
      </c>
      <c r="BT7" s="65">
        <f t="shared" si="15"/>
        <v>78563</v>
      </c>
      <c r="BU7" s="65">
        <f t="shared" si="15"/>
        <v>56009</v>
      </c>
      <c r="BV7" s="65">
        <f t="shared" si="15"/>
        <v>19504</v>
      </c>
      <c r="BW7" s="65">
        <f t="shared" si="15"/>
        <v>18068</v>
      </c>
      <c r="BX7" s="65">
        <f t="shared" si="15"/>
        <v>25902</v>
      </c>
      <c r="BY7" s="65">
        <f t="shared" si="15"/>
        <v>23067</v>
      </c>
      <c r="BZ7" s="65">
        <f t="shared" si="15"/>
        <v>4197</v>
      </c>
      <c r="CA7" s="63"/>
      <c r="CB7" s="64" t="s">
        <v>114</v>
      </c>
      <c r="CC7" s="64" t="s">
        <v>114</v>
      </c>
      <c r="CD7" s="64" t="s">
        <v>114</v>
      </c>
      <c r="CE7" s="64" t="s">
        <v>114</v>
      </c>
      <c r="CF7" s="64" t="s">
        <v>114</v>
      </c>
      <c r="CG7" s="64" t="s">
        <v>114</v>
      </c>
      <c r="CH7" s="64" t="s">
        <v>114</v>
      </c>
      <c r="CI7" s="64" t="s">
        <v>114</v>
      </c>
      <c r="CJ7" s="64" t="s">
        <v>114</v>
      </c>
      <c r="CK7" s="64" t="s">
        <v>112</v>
      </c>
      <c r="CL7" s="61"/>
      <c r="CM7" s="63">
        <f>CM8</f>
        <v>77</v>
      </c>
      <c r="CN7" s="63">
        <f>CN8</f>
        <v>633878</v>
      </c>
      <c r="CO7" s="64" t="s">
        <v>114</v>
      </c>
      <c r="CP7" s="64" t="s">
        <v>114</v>
      </c>
      <c r="CQ7" s="64" t="s">
        <v>114</v>
      </c>
      <c r="CR7" s="64" t="s">
        <v>114</v>
      </c>
      <c r="CS7" s="64" t="s">
        <v>114</v>
      </c>
      <c r="CT7" s="64" t="s">
        <v>114</v>
      </c>
      <c r="CU7" s="64" t="s">
        <v>114</v>
      </c>
      <c r="CV7" s="64" t="s">
        <v>114</v>
      </c>
      <c r="CW7" s="64" t="s">
        <v>114</v>
      </c>
      <c r="CX7" s="64" t="s">
        <v>112</v>
      </c>
      <c r="CY7" s="61"/>
      <c r="CZ7" s="64">
        <f>CZ8</f>
        <v>819.6</v>
      </c>
      <c r="DA7" s="64">
        <f t="shared" ref="DA7:DI7" si="16">DA8</f>
        <v>558.9</v>
      </c>
      <c r="DB7" s="64">
        <f t="shared" si="16"/>
        <v>330.8</v>
      </c>
      <c r="DC7" s="64">
        <f t="shared" si="16"/>
        <v>198.1</v>
      </c>
      <c r="DD7" s="64">
        <f t="shared" si="16"/>
        <v>98.2</v>
      </c>
      <c r="DE7" s="64">
        <f t="shared" si="16"/>
        <v>283.7</v>
      </c>
      <c r="DF7" s="64">
        <f t="shared" si="16"/>
        <v>263.39999999999998</v>
      </c>
      <c r="DG7" s="64">
        <f t="shared" si="16"/>
        <v>178.3</v>
      </c>
      <c r="DH7" s="64">
        <f t="shared" si="16"/>
        <v>1310.7</v>
      </c>
      <c r="DI7" s="64">
        <f t="shared" si="16"/>
        <v>110.8</v>
      </c>
      <c r="DJ7" s="61"/>
      <c r="DK7" s="64">
        <f>DK8</f>
        <v>134</v>
      </c>
      <c r="DL7" s="64">
        <f t="shared" ref="DL7:DT7" si="17">DL8</f>
        <v>135.6</v>
      </c>
      <c r="DM7" s="64">
        <f t="shared" si="17"/>
        <v>123.3</v>
      </c>
      <c r="DN7" s="64">
        <f t="shared" si="17"/>
        <v>120.5</v>
      </c>
      <c r="DO7" s="64">
        <f t="shared" si="17"/>
        <v>90.3</v>
      </c>
      <c r="DP7" s="64">
        <f t="shared" si="17"/>
        <v>135.6</v>
      </c>
      <c r="DQ7" s="64">
        <f t="shared" si="17"/>
        <v>134.5</v>
      </c>
      <c r="DR7" s="64">
        <f t="shared" si="17"/>
        <v>134.9</v>
      </c>
      <c r="DS7" s="64">
        <f t="shared" si="17"/>
        <v>129.9</v>
      </c>
      <c r="DT7" s="64">
        <f t="shared" si="17"/>
        <v>105.7</v>
      </c>
      <c r="DU7" s="61"/>
    </row>
    <row r="8" spans="1:125" s="66" customFormat="1" x14ac:dyDescent="0.15">
      <c r="A8" s="49"/>
      <c r="B8" s="67">
        <v>2020</v>
      </c>
      <c r="C8" s="67">
        <v>162027</v>
      </c>
      <c r="D8" s="67">
        <v>47</v>
      </c>
      <c r="E8" s="67">
        <v>14</v>
      </c>
      <c r="F8" s="67">
        <v>0</v>
      </c>
      <c r="G8" s="67">
        <v>4</v>
      </c>
      <c r="H8" s="67" t="s">
        <v>115</v>
      </c>
      <c r="I8" s="67" t="s">
        <v>116</v>
      </c>
      <c r="J8" s="67" t="s">
        <v>117</v>
      </c>
      <c r="K8" s="67" t="s">
        <v>118</v>
      </c>
      <c r="L8" s="67" t="s">
        <v>119</v>
      </c>
      <c r="M8" s="67" t="s">
        <v>120</v>
      </c>
      <c r="N8" s="67" t="s">
        <v>121</v>
      </c>
      <c r="O8" s="68" t="s">
        <v>122</v>
      </c>
      <c r="P8" s="69" t="s">
        <v>123</v>
      </c>
      <c r="Q8" s="69" t="s">
        <v>124</v>
      </c>
      <c r="R8" s="70">
        <v>19</v>
      </c>
      <c r="S8" s="69" t="s">
        <v>125</v>
      </c>
      <c r="T8" s="69" t="s">
        <v>126</v>
      </c>
      <c r="U8" s="70">
        <v>20520</v>
      </c>
      <c r="V8" s="70">
        <v>751</v>
      </c>
      <c r="W8" s="70">
        <v>330</v>
      </c>
      <c r="X8" s="69" t="s">
        <v>127</v>
      </c>
      <c r="Y8" s="71">
        <v>34.4</v>
      </c>
      <c r="Z8" s="71">
        <v>31.6</v>
      </c>
      <c r="AA8" s="71">
        <v>47.9</v>
      </c>
      <c r="AB8" s="71">
        <v>49.8</v>
      </c>
      <c r="AC8" s="71">
        <v>50.4</v>
      </c>
      <c r="AD8" s="71">
        <v>156</v>
      </c>
      <c r="AE8" s="71">
        <v>218.3</v>
      </c>
      <c r="AF8" s="71">
        <v>255.1</v>
      </c>
      <c r="AG8" s="71">
        <v>225.1</v>
      </c>
      <c r="AH8" s="71">
        <v>130.80000000000001</v>
      </c>
      <c r="AI8" s="68">
        <v>630.70000000000005</v>
      </c>
      <c r="AJ8" s="71">
        <v>2.5</v>
      </c>
      <c r="AK8" s="71">
        <v>1.9</v>
      </c>
      <c r="AL8" s="71">
        <v>1.7</v>
      </c>
      <c r="AM8" s="71">
        <v>1.1000000000000001</v>
      </c>
      <c r="AN8" s="71">
        <v>0.7</v>
      </c>
      <c r="AO8" s="71">
        <v>5.6</v>
      </c>
      <c r="AP8" s="71">
        <v>3.5</v>
      </c>
      <c r="AQ8" s="71">
        <v>3.8</v>
      </c>
      <c r="AR8" s="71">
        <v>3.2</v>
      </c>
      <c r="AS8" s="71">
        <v>9.5</v>
      </c>
      <c r="AT8" s="68">
        <v>8.6</v>
      </c>
      <c r="AU8" s="72">
        <v>28</v>
      </c>
      <c r="AV8" s="72">
        <v>21</v>
      </c>
      <c r="AW8" s="72">
        <v>16</v>
      </c>
      <c r="AX8" s="72">
        <v>10</v>
      </c>
      <c r="AY8" s="72">
        <v>7</v>
      </c>
      <c r="AZ8" s="72">
        <v>40</v>
      </c>
      <c r="BA8" s="72">
        <v>28</v>
      </c>
      <c r="BB8" s="72">
        <v>27</v>
      </c>
      <c r="BC8" s="72">
        <v>14</v>
      </c>
      <c r="BD8" s="72">
        <v>4426</v>
      </c>
      <c r="BE8" s="72">
        <v>2345</v>
      </c>
      <c r="BF8" s="71">
        <v>56.2</v>
      </c>
      <c r="BG8" s="71">
        <v>59.4</v>
      </c>
      <c r="BH8" s="71">
        <v>63.2</v>
      </c>
      <c r="BI8" s="71">
        <v>56.3</v>
      </c>
      <c r="BJ8" s="71">
        <v>48.4</v>
      </c>
      <c r="BK8" s="71">
        <v>27.9</v>
      </c>
      <c r="BL8" s="71">
        <v>30.9</v>
      </c>
      <c r="BM8" s="71">
        <v>32.4</v>
      </c>
      <c r="BN8" s="71">
        <v>13.1</v>
      </c>
      <c r="BO8" s="71">
        <v>-0.7</v>
      </c>
      <c r="BP8" s="68">
        <v>-65.900000000000006</v>
      </c>
      <c r="BQ8" s="72">
        <v>68194</v>
      </c>
      <c r="BR8" s="72">
        <v>73012</v>
      </c>
      <c r="BS8" s="72">
        <v>90982</v>
      </c>
      <c r="BT8" s="73">
        <v>78563</v>
      </c>
      <c r="BU8" s="73">
        <v>56009</v>
      </c>
      <c r="BV8" s="72">
        <v>19504</v>
      </c>
      <c r="BW8" s="72">
        <v>18068</v>
      </c>
      <c r="BX8" s="72">
        <v>25902</v>
      </c>
      <c r="BY8" s="72">
        <v>23067</v>
      </c>
      <c r="BZ8" s="72">
        <v>4197</v>
      </c>
      <c r="CA8" s="70">
        <v>3932</v>
      </c>
      <c r="CB8" s="71" t="s">
        <v>119</v>
      </c>
      <c r="CC8" s="71" t="s">
        <v>119</v>
      </c>
      <c r="CD8" s="71" t="s">
        <v>119</v>
      </c>
      <c r="CE8" s="71" t="s">
        <v>119</v>
      </c>
      <c r="CF8" s="71" t="s">
        <v>119</v>
      </c>
      <c r="CG8" s="71" t="s">
        <v>119</v>
      </c>
      <c r="CH8" s="71" t="s">
        <v>119</v>
      </c>
      <c r="CI8" s="71" t="s">
        <v>119</v>
      </c>
      <c r="CJ8" s="71" t="s">
        <v>119</v>
      </c>
      <c r="CK8" s="71" t="s">
        <v>119</v>
      </c>
      <c r="CL8" s="68" t="s">
        <v>119</v>
      </c>
      <c r="CM8" s="70">
        <v>77</v>
      </c>
      <c r="CN8" s="70">
        <v>633878</v>
      </c>
      <c r="CO8" s="71" t="s">
        <v>119</v>
      </c>
      <c r="CP8" s="71" t="s">
        <v>119</v>
      </c>
      <c r="CQ8" s="71" t="s">
        <v>119</v>
      </c>
      <c r="CR8" s="71" t="s">
        <v>119</v>
      </c>
      <c r="CS8" s="71" t="s">
        <v>119</v>
      </c>
      <c r="CT8" s="71" t="s">
        <v>119</v>
      </c>
      <c r="CU8" s="71" t="s">
        <v>119</v>
      </c>
      <c r="CV8" s="71" t="s">
        <v>119</v>
      </c>
      <c r="CW8" s="71" t="s">
        <v>119</v>
      </c>
      <c r="CX8" s="71" t="s">
        <v>119</v>
      </c>
      <c r="CY8" s="68" t="s">
        <v>119</v>
      </c>
      <c r="CZ8" s="71">
        <v>819.6</v>
      </c>
      <c r="DA8" s="71">
        <v>558.9</v>
      </c>
      <c r="DB8" s="71">
        <v>330.8</v>
      </c>
      <c r="DC8" s="71">
        <v>198.1</v>
      </c>
      <c r="DD8" s="71">
        <v>98.2</v>
      </c>
      <c r="DE8" s="71">
        <v>283.7</v>
      </c>
      <c r="DF8" s="71">
        <v>263.39999999999998</v>
      </c>
      <c r="DG8" s="71">
        <v>178.3</v>
      </c>
      <c r="DH8" s="71">
        <v>1310.7</v>
      </c>
      <c r="DI8" s="71">
        <v>110.8</v>
      </c>
      <c r="DJ8" s="68">
        <v>183.4</v>
      </c>
      <c r="DK8" s="71">
        <v>134</v>
      </c>
      <c r="DL8" s="71">
        <v>135.6</v>
      </c>
      <c r="DM8" s="71">
        <v>123.3</v>
      </c>
      <c r="DN8" s="71">
        <v>120.5</v>
      </c>
      <c r="DO8" s="71">
        <v>90.3</v>
      </c>
      <c r="DP8" s="71">
        <v>135.6</v>
      </c>
      <c r="DQ8" s="71">
        <v>134.5</v>
      </c>
      <c r="DR8" s="71">
        <v>134.9</v>
      </c>
      <c r="DS8" s="71">
        <v>129.9</v>
      </c>
      <c r="DT8" s="71">
        <v>105.7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128</v>
      </c>
      <c r="C10" s="78" t="s">
        <v>129</v>
      </c>
      <c r="D10" s="78" t="s">
        <v>130</v>
      </c>
      <c r="E10" s="78" t="s">
        <v>131</v>
      </c>
      <c r="F10" s="78" t="s">
        <v>132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高岡市</cp:lastModifiedBy>
  <cp:lastPrinted>2022-01-14T07:46:47Z</cp:lastPrinted>
  <dcterms:created xsi:type="dcterms:W3CDTF">2021-12-17T06:02:01Z</dcterms:created>
  <dcterms:modified xsi:type="dcterms:W3CDTF">2022-01-14T07:46:51Z</dcterms:modified>
  <cp:category/>
</cp:coreProperties>
</file>