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D:\上水道経営企画総括担当\経営比較分析表\R3(R２決算対象）\"/>
    </mc:Choice>
  </mc:AlternateContent>
  <xr:revisionPtr revIDLastSave="0" documentId="13_ncr:1_{3BC5B90A-892F-4FC7-941A-63919A22DAEF}" xr6:coauthVersionLast="36" xr6:coauthVersionMax="36" xr10:uidLastSave="{00000000-0000-0000-0000-000000000000}"/>
  <workbookProtection workbookAlgorithmName="SHA-512" workbookHashValue="qBLCywY/FXa/mtH+NIrOEJ43tjBBvaTomHXJHy90XWH0NnFLcxZCyjVVE/FdDFRHyA0NkgeMT1Vl615zBeSETg==" workbookSaltValue="HlDgodC+gn97SRqBfbxhrg=="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<sst xmlns="http://schemas.openxmlformats.org/spreadsheetml/2006/main" count="228" uniqueCount="114">
  <si>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</si>
  <si>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</si>
  <si>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</si>
  <si>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</si>
  <si>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</si>
  <si>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</si>
  <si>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</si>
  <si>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</si>
  <si>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</si>
  <si>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</si>
  <si>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</si>
  <si>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</si>
  <si>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</si>
  <si>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</si>
  <si>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</si>
  <si>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</si>
  <si>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</si>
  <si>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</si>
  <si>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</si>
  <si>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</si>
  <si>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</si>
  <si>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</si>
  <si>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</si>
  <si>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</si>
  <si>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</si>
  <si>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</si>
  <si>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</si>
  <si>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</si>
  <si>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</si>
  <si>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</si>
  <si>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</si>
  <si>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</si>
  <si>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</si>
  <si>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</si>
  <si>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</si>
  <si>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</si>
  <si>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</si>
  <si>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</si>
  <si>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</si>
  <si>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</si>
  <si>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</si>
  <si>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</si>
  <si>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</si>
  <si>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</si>
  <si>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</si>
  <si>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</si>
  <si>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</si>
  <si>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</si>
  <si>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</si>
  <si>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</si>
  <si>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</si>
  <si>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</si>
  <si>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</si>
  <si>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</si>
  <si>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</si>
  <si>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</si>
  <si>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</si>
  <si>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</si>
  <si>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</si>
  <si>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</si>
  <si>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</si>
  <si>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</si>
  <si>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</si>
  <si>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</si>
  <si>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</si>
  <si>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</si>
  <si>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</si>
  <si>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</si>
  <si>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</si>
  <si>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</si>
  <si>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</si>
  <si>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</si>
  <si>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</si>
  <si>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</si>
  <si>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</si>
  <si>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</si>
  <si>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</si>
  <si>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</si>
  <si>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</si>
  <si>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</si>
  <si>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</si>
  <si>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</si>
  <si>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</si>
  <si>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</si>
  <si>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</si>
  <si>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</si>
  <si>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</si>
  <si>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</si>
  <si>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</si>
  <si>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</si>
  <si>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</si>
  <si>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</si>
  <si>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</si>
  <si>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</si>
  <si>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</si>
  <si>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</si>
  <si>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</si>
  <si>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</si>
  <si>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</si>
  <si>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</si>
  <si>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</si>
  <si>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</si>
  <si>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</si>
  <si>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</si>
  <si>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</si>
  <si>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</si>
  <si>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</si>
  <si>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</si>
  <si>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</si>
  <si>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</si>
  <si>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</si>
  <si>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２１年度から累積欠損金の発生は無く、経常収支比率は１００％を上回っているため概ね良好といえる。しかし、今後給水人口の減少により益々収益が減少することが想定されることから、今後も健全な経営を継続させるため、長期経営計画の中で見定めていく必要がある。
　企業債残高対給水収益比率は、類似団体平均値より低く、企業債への依存度が低い状況である。一方で、現在の投資規模が適正かどうか、必要な投資の先送りがないか等、アセットマネジメントにより更新需要を見極め、資金不足が予想される場合には充当率の引上げや料金水準の見直しが必要である。
　また、令和２年度の料金回収率が100％を下回っているのは、新型コロナウイルス感染症対策による基本料金の減免によるものであり、減免分を加味すれば、料金回収率100％を上回っている。
　有収率は、平成３０年度には８２％台まで低下したが、漏水調査や老朽管更新の効果により類似団体平均値を上回るまでに回復してきている。</t>
    <rPh sb="112" eb="113">
      <t>ナカ</t>
    </rPh>
    <rPh sb="269" eb="271">
      <t>レイワ</t>
    </rPh>
    <rPh sb="272" eb="274">
      <t>ネンド</t>
    </rPh>
    <rPh sb="275" eb="277">
      <t>リョウキン</t>
    </rPh>
    <rPh sb="277" eb="279">
      <t>カイシュウ</t>
    </rPh>
    <rPh sb="279" eb="280">
      <t>リツ</t>
    </rPh>
    <rPh sb="286" eb="288">
      <t>シタマワ</t>
    </rPh>
    <rPh sb="295" eb="297">
      <t>シンガタ</t>
    </rPh>
    <rPh sb="304" eb="307">
      <t>カンセンショウ</t>
    </rPh>
    <rPh sb="307" eb="309">
      <t>タイサク</t>
    </rPh>
    <rPh sb="312" eb="314">
      <t>キホン</t>
    </rPh>
    <rPh sb="314" eb="316">
      <t>リョウキン</t>
    </rPh>
    <rPh sb="317" eb="319">
      <t>ゲンメン</t>
    </rPh>
    <rPh sb="328" eb="330">
      <t>ゲンメン</t>
    </rPh>
    <rPh sb="330" eb="331">
      <t>ブン</t>
    </rPh>
    <rPh sb="332" eb="334">
      <t>カミ</t>
    </rPh>
    <rPh sb="338" eb="340">
      <t>リョウキン</t>
    </rPh>
    <rPh sb="340" eb="342">
      <t>カイシュウ</t>
    </rPh>
    <rPh sb="342" eb="343">
      <t>リツ</t>
    </rPh>
    <rPh sb="348" eb="350">
      <t>ウワマワ</t>
    </rPh>
    <rPh sb="406" eb="408">
      <t>ウワマワ</t>
    </rPh>
    <rPh sb="412" eb="414">
      <t>カイフク</t>
    </rPh>
    <phoneticPr fontId="4"/>
  </si>
  <si>
    <t>　現在のところ、収益が費用を上回ってはいるが、経常収支比率は下降傾向にあり、経営状況は厳しくなりつつある。
　安定した水の供給には管路の耐震化を推進しなければならないため、健全経営を維持しながら老朽管等への更新投資を計画的に行う必要がある。
  また、給水人口の減少がさらに深刻となり、給水収益の減少が想定されることから、受水費の縮減、広域化等検討を行い、経営の改善が図れるよう努めていかなければならない。
　なお、平成３０年度に策定した経営戦略は、施設等の現状把握と管種等を踏まえて実耐用年数を分析し、重要給水拠点の耐震連結化や人口減少に対応したダウンサイジング等、投資と財政の調和が取れた中長期計画となっているが、実情に応じて見直しをしていく必要がある。</t>
    <rPh sb="30" eb="32">
      <t>カコウ</t>
    </rPh>
    <rPh sb="32" eb="34">
      <t>ケイコウ</t>
    </rPh>
    <rPh sb="161" eb="163">
      <t>ジュスイ</t>
    </rPh>
    <rPh sb="163" eb="164">
      <t>ヒ</t>
    </rPh>
    <rPh sb="165" eb="167">
      <t>シュクゲン</t>
    </rPh>
    <rPh sb="175" eb="176">
      <t>オコナ</t>
    </rPh>
    <phoneticPr fontId="4"/>
  </si>
  <si>
    <t>　管路経年化率が類似団体平均値よりかなり低いものの、管路更新率は低く、平均を下回っている。水道施設や管路等の耐震化率をもっと向上させなければならず、今後も計画的に更新していかなければならない。
　今後は基幹管路の更新も控えていることから、経営戦略における投資計画を検証しながら耐震化率の向上に努める必要がある。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</si>
</sst>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0.31</c:v>
                </c:pt>
                <c:pt idx="1">
                  <c:v>0.36</c:v>
                </c:pt>
                <c:pt idx="2">
                  <c:v>0.64</c:v>
                </c:pt>
                <c:pt idx="3">
                  <c:v>0.66</c:v>
                </c:pt>
                <c:pt idx="4">
                  <c:v>0.55000000000000004</c:v>
                </c:pt>
              </c:numCache>
            </c:numRef>
          </c:val>
          <c:extLst>
            <c:ext xmlns:c16="http://schemas.microsoft.com/office/drawing/2014/chart" uri="{C3380CC4-5D6E-409C-BE32-E72D297353CC}">
              <c16:uniqueId val="{00000000-E751-4433-A3CB-43B7D5141E4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E751-4433-A3CB-43B7D5141E4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115.34</c:v>
                </c:pt>
                <c:pt idx="1">
                  <c:v>113.49</c:v>
                </c:pt>
                <c:pt idx="2">
                  <c:v>110.23</c:v>
                </c:pt>
                <c:pt idx="3">
                  <c:v>109.31</c:v>
                </c:pt>
                <c:pt idx="4">
                  <c:v>109.86</c:v>
                </c:pt>
              </c:numCache>
            </c:numRef>
          </c:val>
          <c:extLst>
            <c:ext xmlns:c16="http://schemas.microsoft.com/office/drawing/2014/chart" uri="{C3380CC4-5D6E-409C-BE32-E72D297353CC}">
              <c16:uniqueId val="{00000000-4D41-48D8-A4C4-91F8D6773AC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4D41-48D8-A4C4-91F8D6773AC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54.04</c:v>
                </c:pt>
                <c:pt idx="1">
                  <c:v>55.34</c:v>
                </c:pt>
                <c:pt idx="2">
                  <c:v>56.3</c:v>
                </c:pt>
                <c:pt idx="3">
                  <c:v>57.35</c:v>
                </c:pt>
                <c:pt idx="4">
                  <c:v>57.82</c:v>
                </c:pt>
              </c:numCache>
            </c:numRef>
          </c:val>
          <c:extLst>
            <c:ext xmlns:c16="http://schemas.microsoft.com/office/drawing/2014/chart" uri="{C3380CC4-5D6E-409C-BE32-E72D297353CC}">
              <c16:uniqueId val="{00000000-EDBD-44C5-B995-9E4BB30F758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EDBD-44C5-B995-9E4BB30F758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3.12</c:v>
                </c:pt>
                <c:pt idx="1">
                  <c:v>4.6100000000000003</c:v>
                </c:pt>
                <c:pt idx="2">
                  <c:v>6.4</c:v>
                </c:pt>
                <c:pt idx="3">
                  <c:v>8.44</c:v>
                </c:pt>
                <c:pt idx="4">
                  <c:v>9.9700000000000006</c:v>
                </c:pt>
              </c:numCache>
            </c:numRef>
          </c:val>
          <c:extLst>
            <c:ext xmlns:c16="http://schemas.microsoft.com/office/drawing/2014/chart" uri="{C3380CC4-5D6E-409C-BE32-E72D297353CC}">
              <c16:uniqueId val="{00000000-F31D-45F6-B109-01825E88762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F31D-45F6-B109-01825E88762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AC-40DA-A5F2-2AA9F4C4A7A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BAAC-40DA-A5F2-2AA9F4C4A7A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378.42</c:v>
                </c:pt>
                <c:pt idx="1">
                  <c:v>386.13</c:v>
                </c:pt>
                <c:pt idx="2">
                  <c:v>398.65</c:v>
                </c:pt>
                <c:pt idx="3">
                  <c:v>489.67</c:v>
                </c:pt>
                <c:pt idx="4">
                  <c:v>350.9</c:v>
                </c:pt>
              </c:numCache>
            </c:numRef>
          </c:val>
          <c:extLst>
            <c:ext xmlns:c16="http://schemas.microsoft.com/office/drawing/2014/chart" uri="{C3380CC4-5D6E-409C-BE32-E72D297353CC}">
              <c16:uniqueId val="{00000000-6A9A-4918-B87D-8FD9BBEE342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6A9A-4918-B87D-8FD9BBEE342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271.35000000000002</c:v>
                </c:pt>
                <c:pt idx="1">
                  <c:v>260.92</c:v>
                </c:pt>
                <c:pt idx="2">
                  <c:v>260.66000000000003</c:v>
                </c:pt>
                <c:pt idx="3">
                  <c:v>258.02</c:v>
                </c:pt>
                <c:pt idx="4">
                  <c:v>279.51</c:v>
                </c:pt>
              </c:numCache>
            </c:numRef>
          </c:val>
          <c:extLst>
            <c:ext xmlns:c16="http://schemas.microsoft.com/office/drawing/2014/chart" uri="{C3380CC4-5D6E-409C-BE32-E72D297353CC}">
              <c16:uniqueId val="{00000000-8769-435B-BAFA-73FE8E99092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8769-435B-BAFA-73FE8E99092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114.03</c:v>
                </c:pt>
                <c:pt idx="1">
                  <c:v>111.51</c:v>
                </c:pt>
                <c:pt idx="2">
                  <c:v>107.96</c:v>
                </c:pt>
                <c:pt idx="3">
                  <c:v>107.05</c:v>
                </c:pt>
                <c:pt idx="4">
                  <c:v>99.12</c:v>
                </c:pt>
              </c:numCache>
            </c:numRef>
          </c:val>
          <c:extLst>
            <c:ext xmlns:c16="http://schemas.microsoft.com/office/drawing/2014/chart" uri="{C3380CC4-5D6E-409C-BE32-E72D297353CC}">
              <c16:uniqueId val="{00000000-5018-45D0-8555-4334671987A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5018-45D0-8555-4334671987A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206.93</c:v>
                </c:pt>
                <c:pt idx="1">
                  <c:v>211.87</c:v>
                </c:pt>
                <c:pt idx="2">
                  <c:v>219.25</c:v>
                </c:pt>
                <c:pt idx="3">
                  <c:v>221.19</c:v>
                </c:pt>
                <c:pt idx="4">
                  <c:v>221.44</c:v>
                </c:pt>
              </c:numCache>
            </c:numRef>
          </c:val>
          <c:extLst>
            <c:ext xmlns:c16="http://schemas.microsoft.com/office/drawing/2014/chart" uri="{C3380CC4-5D6E-409C-BE32-E72D297353CC}">
              <c16:uniqueId val="{00000000-7F4D-4912-B179-CD8EE9E7BAF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7F4D-4912-B179-CD8EE9E7BAF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65.459999999999994</c:v>
                </c:pt>
                <c:pt idx="1">
                  <c:v>64.75</c:v>
                </c:pt>
                <c:pt idx="2">
                  <c:v>65.42</c:v>
                </c:pt>
                <c:pt idx="3">
                  <c:v>62.02</c:v>
                </c:pt>
                <c:pt idx="4">
                  <c:v>61.83</c:v>
                </c:pt>
              </c:numCache>
            </c:numRef>
          </c:val>
          <c:extLst>
            <c:ext xmlns:c16="http://schemas.microsoft.com/office/drawing/2014/chart" uri="{C3380CC4-5D6E-409C-BE32-E72D297353CC}">
              <c16:uniqueId val="{00000000-2ACF-4154-8FEC-D9476B40FC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2ACF-4154-8FEC-D9476B40FC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84.91</c:v>
                </c:pt>
                <c:pt idx="1">
                  <c:v>85.95</c:v>
                </c:pt>
                <c:pt idx="2">
                  <c:v>82.57</c:v>
                </c:pt>
                <c:pt idx="3">
                  <c:v>84.75</c:v>
                </c:pt>
                <c:pt idx="4">
                  <c:v>85.59</c:v>
                </c:pt>
              </c:numCache>
            </c:numRef>
          </c:val>
          <c:extLst>
            <c:ext xmlns:c16="http://schemas.microsoft.com/office/drawing/2014/chart" uri="{C3380CC4-5D6E-409C-BE32-E72D297353CC}">
              <c16:uniqueId val="{00000000-F1E5-4C8D-9E2F-ED5C60B68BC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F1E5-4C8D-9E2F-ED5C60B68BC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0"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富山県　氷見市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45867</v>
      </c>
      <c r="AM8" s="71"/>
      <c r="AN8" s="71"/>
      <c r="AO8" s="71"/>
      <c r="AP8" s="71"/>
      <c r="AQ8" s="71"/>
      <c r="AR8" s="71"/>
      <c r="AS8" s="71"/>
      <c r="AT8" s="67">
        <f>データ!$S$6</f>
        <v>230.54</v>
      </c>
      <c r="AU8" s="68"/>
      <c r="AV8" s="68"/>
      <c r="AW8" s="68"/>
      <c r="AX8" s="68"/>
      <c r="AY8" s="68"/>
      <c r="AZ8" s="68"/>
      <c r="BA8" s="68"/>
      <c r="BB8" s="70">
        <f>データ!$T$6</f>
        <v>198.95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67.2</v>
      </c>
      <c r="J10" s="68"/>
      <c r="K10" s="68"/>
      <c r="L10" s="68"/>
      <c r="M10" s="68"/>
      <c r="N10" s="68"/>
      <c r="O10" s="69"/>
      <c r="P10" s="70">
        <f>データ!$P$6</f>
        <v>87.49</v>
      </c>
      <c r="Q10" s="70"/>
      <c r="R10" s="70"/>
      <c r="S10" s="70"/>
      <c r="T10" s="70"/>
      <c r="U10" s="70"/>
      <c r="V10" s="70"/>
      <c r="W10" s="71">
        <f>データ!$Q$6</f>
        <v>4663</v>
      </c>
      <c r="X10" s="71"/>
      <c r="Y10" s="71"/>
      <c r="Z10" s="71"/>
      <c r="AA10" s="71"/>
      <c r="AB10" s="71"/>
      <c r="AC10" s="71"/>
      <c r="AD10" s="2"/>
      <c r="AE10" s="2"/>
      <c r="AF10" s="2"/>
      <c r="AG10" s="2"/>
      <c r="AH10" s="4"/>
      <c r="AI10" s="4"/>
      <c r="AJ10" s="4"/>
      <c r="AK10" s="4"/>
      <c r="AL10" s="71">
        <f>データ!$U$6</f>
        <v>39820</v>
      </c>
      <c r="AM10" s="71"/>
      <c r="AN10" s="71"/>
      <c r="AO10" s="71"/>
      <c r="AP10" s="71"/>
      <c r="AQ10" s="71"/>
      <c r="AR10" s="71"/>
      <c r="AS10" s="71"/>
      <c r="AT10" s="67">
        <f>データ!$V$6</f>
        <v>104.65</v>
      </c>
      <c r="AU10" s="68"/>
      <c r="AV10" s="68"/>
      <c r="AW10" s="68"/>
      <c r="AX10" s="68"/>
      <c r="AY10" s="68"/>
      <c r="AZ10" s="68"/>
      <c r="BA10" s="68"/>
      <c r="BB10" s="70">
        <f>データ!$W$6</f>
        <v>380.51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iED2RLx/dOcb1u89PHZgPXBbimarL2Ra488OiTO/SxKyyw9Vrcu5IhT+VlSFYViIW4MbJehQeQ9ByfcVrTL7Jg==" saltValue="IQHGgpgPjEFWkjSxVkuLd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162051</v>
      </c>
      <c r="D6" s="34">
        <f t="shared" si="3"/>
        <v>46</v>
      </c>
      <c r="E6" s="34">
        <f t="shared" si="3"/>
        <v>1</v>
      </c>
      <c r="F6" s="34">
        <f t="shared" si="3"/>
        <v>0</v>
      </c>
      <c r="G6" s="34">
        <f t="shared" si="3"/>
        <v>1</v>
      </c>
      <c r="H6" s="34" t="str">
        <f t="shared" si="3"/>
        <v>富山県　氷見市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67.2</v>
      </c>
      <c r="P6" s="35">
        <f t="shared" si="3"/>
        <v>87.49</v>
      </c>
      <c r="Q6" s="35">
        <f t="shared" si="3"/>
        <v>4663</v>
      </c>
      <c r="R6" s="35">
        <f t="shared" si="3"/>
        <v>45867</v>
      </c>
      <c r="S6" s="35">
        <f t="shared" si="3"/>
        <v>230.54</v>
      </c>
      <c r="T6" s="35">
        <f t="shared" si="3"/>
        <v>198.95</v>
      </c>
      <c r="U6" s="35">
        <f t="shared" si="3"/>
        <v>39820</v>
      </c>
      <c r="V6" s="35">
        <f t="shared" si="3"/>
        <v>104.65</v>
      </c>
      <c r="W6" s="35">
        <f t="shared" si="3"/>
        <v>380.51</v>
      </c>
      <c r="X6" s="36">
        <f>IF(X7="",NA(),X7)</f>
        <v>115.34</v>
      </c>
      <c r="Y6" s="36">
        <f t="shared" ref="Y6:AG6" si="4">IF(Y7="",NA(),Y7)</f>
        <v>113.49</v>
      </c>
      <c r="Z6" s="36">
        <f t="shared" si="4"/>
        <v>110.23</v>
      </c>
      <c r="AA6" s="36">
        <f t="shared" si="4"/>
        <v>109.31</v>
      </c>
      <c r="AB6" s="36">
        <f t="shared" si="4"/>
        <v>109.86</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378.42</v>
      </c>
      <c r="AU6" s="36">
        <f t="shared" ref="AU6:BC6" si="6">IF(AU7="",NA(),AU7)</f>
        <v>386.13</v>
      </c>
      <c r="AV6" s="36">
        <f t="shared" si="6"/>
        <v>398.65</v>
      </c>
      <c r="AW6" s="36">
        <f t="shared" si="6"/>
        <v>489.67</v>
      </c>
      <c r="AX6" s="36">
        <f t="shared" si="6"/>
        <v>350.9</v>
      </c>
      <c r="AY6" s="36">
        <f t="shared" si="6"/>
        <v>377.63</v>
      </c>
      <c r="AZ6" s="36">
        <f t="shared" si="6"/>
        <v>357.34</v>
      </c>
      <c r="BA6" s="36">
        <f t="shared" si="6"/>
        <v>366.03</v>
      </c>
      <c r="BB6" s="36">
        <f t="shared" si="6"/>
        <v>365.18</v>
      </c>
      <c r="BC6" s="36">
        <f t="shared" si="6"/>
        <v>327.77</v>
      </c>
      <c r="BD6" s="35" t="str">
        <f>IF(BD7="","",IF(BD7="-","【-】","【"&amp;SUBSTITUTE(TEXT(BD7,"#,##0.00"),"-","△")&amp;"】"))</f>
        <v>【260.31】</v>
      </c>
      <c r="BE6" s="36">
        <f>IF(BE7="",NA(),BE7)</f>
        <v>271.35000000000002</v>
      </c>
      <c r="BF6" s="36">
        <f t="shared" ref="BF6:BN6" si="7">IF(BF7="",NA(),BF7)</f>
        <v>260.92</v>
      </c>
      <c r="BG6" s="36">
        <f t="shared" si="7"/>
        <v>260.66000000000003</v>
      </c>
      <c r="BH6" s="36">
        <f t="shared" si="7"/>
        <v>258.02</v>
      </c>
      <c r="BI6" s="36">
        <f t="shared" si="7"/>
        <v>279.51</v>
      </c>
      <c r="BJ6" s="36">
        <f t="shared" si="7"/>
        <v>364.71</v>
      </c>
      <c r="BK6" s="36">
        <f t="shared" si="7"/>
        <v>373.69</v>
      </c>
      <c r="BL6" s="36">
        <f t="shared" si="7"/>
        <v>370.12</v>
      </c>
      <c r="BM6" s="36">
        <f t="shared" si="7"/>
        <v>371.65</v>
      </c>
      <c r="BN6" s="36">
        <f t="shared" si="7"/>
        <v>397.1</v>
      </c>
      <c r="BO6" s="35" t="str">
        <f>IF(BO7="","",IF(BO7="-","【-】","【"&amp;SUBSTITUTE(TEXT(BO7,"#,##0.00"),"-","△")&amp;"】"))</f>
        <v>【275.67】</v>
      </c>
      <c r="BP6" s="36">
        <f>IF(BP7="",NA(),BP7)</f>
        <v>114.03</v>
      </c>
      <c r="BQ6" s="36">
        <f t="shared" ref="BQ6:BY6" si="8">IF(BQ7="",NA(),BQ7)</f>
        <v>111.51</v>
      </c>
      <c r="BR6" s="36">
        <f t="shared" si="8"/>
        <v>107.96</v>
      </c>
      <c r="BS6" s="36">
        <f t="shared" si="8"/>
        <v>107.05</v>
      </c>
      <c r="BT6" s="36">
        <f t="shared" si="8"/>
        <v>99.12</v>
      </c>
      <c r="BU6" s="36">
        <f t="shared" si="8"/>
        <v>100.65</v>
      </c>
      <c r="BV6" s="36">
        <f t="shared" si="8"/>
        <v>99.87</v>
      </c>
      <c r="BW6" s="36">
        <f t="shared" si="8"/>
        <v>100.42</v>
      </c>
      <c r="BX6" s="36">
        <f t="shared" si="8"/>
        <v>98.77</v>
      </c>
      <c r="BY6" s="36">
        <f t="shared" si="8"/>
        <v>95.79</v>
      </c>
      <c r="BZ6" s="35" t="str">
        <f>IF(BZ7="","",IF(BZ7="-","【-】","【"&amp;SUBSTITUTE(TEXT(BZ7,"#,##0.00"),"-","△")&amp;"】"))</f>
        <v>【100.05】</v>
      </c>
      <c r="CA6" s="36">
        <f>IF(CA7="",NA(),CA7)</f>
        <v>206.93</v>
      </c>
      <c r="CB6" s="36">
        <f t="shared" ref="CB6:CJ6" si="9">IF(CB7="",NA(),CB7)</f>
        <v>211.87</v>
      </c>
      <c r="CC6" s="36">
        <f t="shared" si="9"/>
        <v>219.25</v>
      </c>
      <c r="CD6" s="36">
        <f t="shared" si="9"/>
        <v>221.19</v>
      </c>
      <c r="CE6" s="36">
        <f t="shared" si="9"/>
        <v>221.44</v>
      </c>
      <c r="CF6" s="36">
        <f t="shared" si="9"/>
        <v>170.19</v>
      </c>
      <c r="CG6" s="36">
        <f t="shared" si="9"/>
        <v>171.81</v>
      </c>
      <c r="CH6" s="36">
        <f t="shared" si="9"/>
        <v>171.67</v>
      </c>
      <c r="CI6" s="36">
        <f t="shared" si="9"/>
        <v>173.67</v>
      </c>
      <c r="CJ6" s="36">
        <f t="shared" si="9"/>
        <v>171.13</v>
      </c>
      <c r="CK6" s="35" t="str">
        <f>IF(CK7="","",IF(CK7="-","【-】","【"&amp;SUBSTITUTE(TEXT(CK7,"#,##0.00"),"-","△")&amp;"】"))</f>
        <v>【166.40】</v>
      </c>
      <c r="CL6" s="36">
        <f>IF(CL7="",NA(),CL7)</f>
        <v>65.459999999999994</v>
      </c>
      <c r="CM6" s="36">
        <f t="shared" ref="CM6:CU6" si="10">IF(CM7="",NA(),CM7)</f>
        <v>64.75</v>
      </c>
      <c r="CN6" s="36">
        <f t="shared" si="10"/>
        <v>65.42</v>
      </c>
      <c r="CO6" s="36">
        <f t="shared" si="10"/>
        <v>62.02</v>
      </c>
      <c r="CP6" s="36">
        <f t="shared" si="10"/>
        <v>61.83</v>
      </c>
      <c r="CQ6" s="36">
        <f t="shared" si="10"/>
        <v>59.01</v>
      </c>
      <c r="CR6" s="36">
        <f t="shared" si="10"/>
        <v>60.03</v>
      </c>
      <c r="CS6" s="36">
        <f t="shared" si="10"/>
        <v>59.74</v>
      </c>
      <c r="CT6" s="36">
        <f t="shared" si="10"/>
        <v>59.67</v>
      </c>
      <c r="CU6" s="36">
        <f t="shared" si="10"/>
        <v>60.12</v>
      </c>
      <c r="CV6" s="35" t="str">
        <f>IF(CV7="","",IF(CV7="-","【-】","【"&amp;SUBSTITUTE(TEXT(CV7,"#,##0.00"),"-","△")&amp;"】"))</f>
        <v>【60.69】</v>
      </c>
      <c r="CW6" s="36">
        <f>IF(CW7="",NA(),CW7)</f>
        <v>84.91</v>
      </c>
      <c r="CX6" s="36">
        <f t="shared" ref="CX6:DF6" si="11">IF(CX7="",NA(),CX7)</f>
        <v>85.95</v>
      </c>
      <c r="CY6" s="36">
        <f t="shared" si="11"/>
        <v>82.57</v>
      </c>
      <c r="CZ6" s="36">
        <f t="shared" si="11"/>
        <v>84.75</v>
      </c>
      <c r="DA6" s="36">
        <f t="shared" si="11"/>
        <v>85.59</v>
      </c>
      <c r="DB6" s="36">
        <f t="shared" si="11"/>
        <v>85.37</v>
      </c>
      <c r="DC6" s="36">
        <f t="shared" si="11"/>
        <v>84.81</v>
      </c>
      <c r="DD6" s="36">
        <f t="shared" si="11"/>
        <v>84.8</v>
      </c>
      <c r="DE6" s="36">
        <f t="shared" si="11"/>
        <v>84.6</v>
      </c>
      <c r="DF6" s="36">
        <f t="shared" si="11"/>
        <v>84.24</v>
      </c>
      <c r="DG6" s="35" t="str">
        <f>IF(DG7="","",IF(DG7="-","【-】","【"&amp;SUBSTITUTE(TEXT(DG7,"#,##0.00"),"-","△")&amp;"】"))</f>
        <v>【89.82】</v>
      </c>
      <c r="DH6" s="36">
        <f>IF(DH7="",NA(),DH7)</f>
        <v>54.04</v>
      </c>
      <c r="DI6" s="36">
        <f t="shared" ref="DI6:DQ6" si="12">IF(DI7="",NA(),DI7)</f>
        <v>55.34</v>
      </c>
      <c r="DJ6" s="36">
        <f t="shared" si="12"/>
        <v>56.3</v>
      </c>
      <c r="DK6" s="36">
        <f t="shared" si="12"/>
        <v>57.35</v>
      </c>
      <c r="DL6" s="36">
        <f t="shared" si="12"/>
        <v>57.82</v>
      </c>
      <c r="DM6" s="36">
        <f t="shared" si="12"/>
        <v>46.9</v>
      </c>
      <c r="DN6" s="36">
        <f t="shared" si="12"/>
        <v>47.28</v>
      </c>
      <c r="DO6" s="36">
        <f t="shared" si="12"/>
        <v>47.66</v>
      </c>
      <c r="DP6" s="36">
        <f t="shared" si="12"/>
        <v>48.17</v>
      </c>
      <c r="DQ6" s="36">
        <f t="shared" si="12"/>
        <v>48.83</v>
      </c>
      <c r="DR6" s="35" t="str">
        <f>IF(DR7="","",IF(DR7="-","【-】","【"&amp;SUBSTITUTE(TEXT(DR7,"#,##0.00"),"-","△")&amp;"】"))</f>
        <v>【50.19】</v>
      </c>
      <c r="DS6" s="36">
        <f>IF(DS7="",NA(),DS7)</f>
        <v>3.12</v>
      </c>
      <c r="DT6" s="36">
        <f t="shared" ref="DT6:EB6" si="13">IF(DT7="",NA(),DT7)</f>
        <v>4.6100000000000003</v>
      </c>
      <c r="DU6" s="36">
        <f t="shared" si="13"/>
        <v>6.4</v>
      </c>
      <c r="DV6" s="36">
        <f t="shared" si="13"/>
        <v>8.44</v>
      </c>
      <c r="DW6" s="36">
        <f t="shared" si="13"/>
        <v>9.9700000000000006</v>
      </c>
      <c r="DX6" s="36">
        <f t="shared" si="13"/>
        <v>12.03</v>
      </c>
      <c r="DY6" s="36">
        <f t="shared" si="13"/>
        <v>12.19</v>
      </c>
      <c r="DZ6" s="36">
        <f t="shared" si="13"/>
        <v>15.1</v>
      </c>
      <c r="EA6" s="36">
        <f t="shared" si="13"/>
        <v>17.12</v>
      </c>
      <c r="EB6" s="36">
        <f t="shared" si="13"/>
        <v>18.18</v>
      </c>
      <c r="EC6" s="35" t="str">
        <f>IF(EC7="","",IF(EC7="-","【-】","【"&amp;SUBSTITUTE(TEXT(EC7,"#,##0.00"),"-","△")&amp;"】"))</f>
        <v>【20.63】</v>
      </c>
      <c r="ED6" s="36">
        <f>IF(ED7="",NA(),ED7)</f>
        <v>0.31</v>
      </c>
      <c r="EE6" s="36">
        <f t="shared" ref="EE6:EM6" si="14">IF(EE7="",NA(),EE7)</f>
        <v>0.36</v>
      </c>
      <c r="EF6" s="36">
        <f t="shared" si="14"/>
        <v>0.64</v>
      </c>
      <c r="EG6" s="36">
        <f t="shared" si="14"/>
        <v>0.66</v>
      </c>
      <c r="EH6" s="36">
        <f t="shared" si="14"/>
        <v>0.55000000000000004</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162051</v>
      </c>
      <c r="D7" s="38">
        <v>46</v>
      </c>
      <c r="E7" s="38">
        <v>1</v>
      </c>
      <c r="F7" s="38">
        <v>0</v>
      </c>
      <c r="G7" s="38">
        <v>1</v>
      </c>
      <c r="H7" s="38" t="s">
        <v>93</v>
      </c>
      <c r="I7" s="38" t="s">
        <v>94</v>
      </c>
      <c r="J7" s="38" t="s">
        <v>95</v>
      </c>
      <c r="K7" s="38" t="s">
        <v>96</v>
      </c>
      <c r="L7" s="38" t="s">
        <v>97</v>
      </c>
      <c r="M7" s="38" t="s">
        <v>98</v>
      </c>
      <c r="N7" s="39" t="s">
        <v>99</v>
      </c>
      <c r="O7" s="39">
        <v>67.2</v>
      </c>
      <c r="P7" s="39">
        <v>87.49</v>
      </c>
      <c r="Q7" s="39">
        <v>4663</v>
      </c>
      <c r="R7" s="39">
        <v>45867</v>
      </c>
      <c r="S7" s="39">
        <v>230.54</v>
      </c>
      <c r="T7" s="39">
        <v>198.95</v>
      </c>
      <c r="U7" s="39">
        <v>39820</v>
      </c>
      <c r="V7" s="39">
        <v>104.65</v>
      </c>
      <c r="W7" s="39">
        <v>380.51</v>
      </c>
      <c r="X7" s="39">
        <v>115.34</v>
      </c>
      <c r="Y7" s="39">
        <v>113.49</v>
      </c>
      <c r="Z7" s="39">
        <v>110.23</v>
      </c>
      <c r="AA7" s="39">
        <v>109.31</v>
      </c>
      <c r="AB7" s="39">
        <v>109.86</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378.42</v>
      </c>
      <c r="AU7" s="39">
        <v>386.13</v>
      </c>
      <c r="AV7" s="39">
        <v>398.65</v>
      </c>
      <c r="AW7" s="39">
        <v>489.67</v>
      </c>
      <c r="AX7" s="39">
        <v>350.9</v>
      </c>
      <c r="AY7" s="39">
        <v>377.63</v>
      </c>
      <c r="AZ7" s="39">
        <v>357.34</v>
      </c>
      <c r="BA7" s="39">
        <v>366.03</v>
      </c>
      <c r="BB7" s="39">
        <v>365.18</v>
      </c>
      <c r="BC7" s="39">
        <v>327.77</v>
      </c>
      <c r="BD7" s="39">
        <v>260.31</v>
      </c>
      <c r="BE7" s="39">
        <v>271.35000000000002</v>
      </c>
      <c r="BF7" s="39">
        <v>260.92</v>
      </c>
      <c r="BG7" s="39">
        <v>260.66000000000003</v>
      </c>
      <c r="BH7" s="39">
        <v>258.02</v>
      </c>
      <c r="BI7" s="39">
        <v>279.51</v>
      </c>
      <c r="BJ7" s="39">
        <v>364.71</v>
      </c>
      <c r="BK7" s="39">
        <v>373.69</v>
      </c>
      <c r="BL7" s="39">
        <v>370.12</v>
      </c>
      <c r="BM7" s="39">
        <v>371.65</v>
      </c>
      <c r="BN7" s="39">
        <v>397.1</v>
      </c>
      <c r="BO7" s="39">
        <v>275.67</v>
      </c>
      <c r="BP7" s="39">
        <v>114.03</v>
      </c>
      <c r="BQ7" s="39">
        <v>111.51</v>
      </c>
      <c r="BR7" s="39">
        <v>107.96</v>
      </c>
      <c r="BS7" s="39">
        <v>107.05</v>
      </c>
      <c r="BT7" s="39">
        <v>99.12</v>
      </c>
      <c r="BU7" s="39">
        <v>100.65</v>
      </c>
      <c r="BV7" s="39">
        <v>99.87</v>
      </c>
      <c r="BW7" s="39">
        <v>100.42</v>
      </c>
      <c r="BX7" s="39">
        <v>98.77</v>
      </c>
      <c r="BY7" s="39">
        <v>95.79</v>
      </c>
      <c r="BZ7" s="39">
        <v>100.05</v>
      </c>
      <c r="CA7" s="39">
        <v>206.93</v>
      </c>
      <c r="CB7" s="39">
        <v>211.87</v>
      </c>
      <c r="CC7" s="39">
        <v>219.25</v>
      </c>
      <c r="CD7" s="39">
        <v>221.19</v>
      </c>
      <c r="CE7" s="39">
        <v>221.44</v>
      </c>
      <c r="CF7" s="39">
        <v>170.19</v>
      </c>
      <c r="CG7" s="39">
        <v>171.81</v>
      </c>
      <c r="CH7" s="39">
        <v>171.67</v>
      </c>
      <c r="CI7" s="39">
        <v>173.67</v>
      </c>
      <c r="CJ7" s="39">
        <v>171.13</v>
      </c>
      <c r="CK7" s="39">
        <v>166.4</v>
      </c>
      <c r="CL7" s="39">
        <v>65.459999999999994</v>
      </c>
      <c r="CM7" s="39">
        <v>64.75</v>
      </c>
      <c r="CN7" s="39">
        <v>65.42</v>
      </c>
      <c r="CO7" s="39">
        <v>62.02</v>
      </c>
      <c r="CP7" s="39">
        <v>61.83</v>
      </c>
      <c r="CQ7" s="39">
        <v>59.01</v>
      </c>
      <c r="CR7" s="39">
        <v>60.03</v>
      </c>
      <c r="CS7" s="39">
        <v>59.74</v>
      </c>
      <c r="CT7" s="39">
        <v>59.67</v>
      </c>
      <c r="CU7" s="39">
        <v>60.12</v>
      </c>
      <c r="CV7" s="39">
        <v>60.69</v>
      </c>
      <c r="CW7" s="39">
        <v>84.91</v>
      </c>
      <c r="CX7" s="39">
        <v>85.95</v>
      </c>
      <c r="CY7" s="39">
        <v>82.57</v>
      </c>
      <c r="CZ7" s="39">
        <v>84.75</v>
      </c>
      <c r="DA7" s="39">
        <v>85.59</v>
      </c>
      <c r="DB7" s="39">
        <v>85.37</v>
      </c>
      <c r="DC7" s="39">
        <v>84.81</v>
      </c>
      <c r="DD7" s="39">
        <v>84.8</v>
      </c>
      <c r="DE7" s="39">
        <v>84.6</v>
      </c>
      <c r="DF7" s="39">
        <v>84.24</v>
      </c>
      <c r="DG7" s="39">
        <v>89.82</v>
      </c>
      <c r="DH7" s="39">
        <v>54.04</v>
      </c>
      <c r="DI7" s="39">
        <v>55.34</v>
      </c>
      <c r="DJ7" s="39">
        <v>56.3</v>
      </c>
      <c r="DK7" s="39">
        <v>57.35</v>
      </c>
      <c r="DL7" s="39">
        <v>57.82</v>
      </c>
      <c r="DM7" s="39">
        <v>46.9</v>
      </c>
      <c r="DN7" s="39">
        <v>47.28</v>
      </c>
      <c r="DO7" s="39">
        <v>47.66</v>
      </c>
      <c r="DP7" s="39">
        <v>48.17</v>
      </c>
      <c r="DQ7" s="39">
        <v>48.83</v>
      </c>
      <c r="DR7" s="39">
        <v>50.19</v>
      </c>
      <c r="DS7" s="39">
        <v>3.12</v>
      </c>
      <c r="DT7" s="39">
        <v>4.6100000000000003</v>
      </c>
      <c r="DU7" s="39">
        <v>6.4</v>
      </c>
      <c r="DV7" s="39">
        <v>8.44</v>
      </c>
      <c r="DW7" s="39">
        <v>9.9700000000000006</v>
      </c>
      <c r="DX7" s="39">
        <v>12.03</v>
      </c>
      <c r="DY7" s="39">
        <v>12.19</v>
      </c>
      <c r="DZ7" s="39">
        <v>15.1</v>
      </c>
      <c r="EA7" s="39">
        <v>17.12</v>
      </c>
      <c r="EB7" s="39">
        <v>18.18</v>
      </c>
      <c r="EC7" s="39">
        <v>20.63</v>
      </c>
      <c r="ED7" s="39">
        <v>0.31</v>
      </c>
      <c r="EE7" s="39">
        <v>0.36</v>
      </c>
      <c r="EF7" s="39">
        <v>0.64</v>
      </c>
      <c r="EG7" s="39">
        <v>0.66</v>
      </c>
      <c r="EH7" s="39">
        <v>0.55000000000000004</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2022-01-21T08:07:42Z</cp:lastPrinted>
  <dcterms:modified xsi:type="dcterms:W3CDTF">2022-01-21T08:36:36Z</dcterms:modified>
</cp:coreProperties>
</file>