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ZAISEI04\Desktop\R4.1.25〆 【市町村支援課】経営比較分析表\◇提出用データ\"/>
    </mc:Choice>
  </mc:AlternateContent>
  <xr:revisionPtr revIDLastSave="0" documentId="8_{99477EAF-E6AF-4B90-A829-6483E186ACE2}" xr6:coauthVersionLast="43" xr6:coauthVersionMax="43" xr10:uidLastSave="{00000000-0000-0000-0000-000000000000}"/>
  <workbookProtection workbookAlgorithmName="SHA-512" workbookHashValue="+XcKiqZj3wiI2muu8ZHq9aovhCEIx6xVue/H273bur3hjJCbl/vFvD/03d6e7OxVMnqhZFpaKW8Awt5Jn8FHwQ==" workbookSaltValue="o5aJCkQvTtBMgJ5iuhx5+A=="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AD8" i="4" s="1"/>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I85" i="4"/>
  <c r="G85" i="4"/>
  <c r="F85" i="4"/>
  <c r="BB10" i="4"/>
  <c r="AT10" i="4"/>
  <c r="AL10" i="4"/>
  <c r="I10" i="4"/>
  <c r="B10" i="4"/>
  <c r="B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<sst xmlns="http://schemas.openxmlformats.org/spreadsheetml/2006/main" count="228" uniqueCount="113">
  <si>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</si>
  <si>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</si>
  <si>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</si>
  <si>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</si>
  <si>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</si>
  <si>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</si>
  <si>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</si>
  <si>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</si>
  <si>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</si>
  <si>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</si>
  <si>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</si>
  <si>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</si>
  <si>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</si>
  <si>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</si>
  <si>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</si>
  <si>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</si>
  <si>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</si>
  <si>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</si>
  <si>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</si>
  <si>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</si>
  <si>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</si>
  <si>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</si>
  <si>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</si>
  <si>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</si>
  <si>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</si>
  <si>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</si>
  <si>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</si>
  <si>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</si>
  <si>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</si>
  <si>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</si>
  <si>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</si>
  <si>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</si>
  <si>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</si>
  <si>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</si>
  <si>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</si>
  <si>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</si>
  <si>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</si>
  <si>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</si>
  <si>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</si>
  <si>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</si>
  <si>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</si>
  <si>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</si>
  <si>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</si>
  <si>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</si>
  <si>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</si>
  <si>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</si>
  <si>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</si>
  <si>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</si>
  <si>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</si>
  <si>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</si>
  <si>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</si>
  <si>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</si>
  <si>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</si>
  <si>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</si>
  <si>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</si>
  <si>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</si>
  <si>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</si>
  <si>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</si>
  <si>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</si>
  <si>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</si>
  <si>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</si>
  <si>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</si>
  <si>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</si>
  <si>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</si>
  <si>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</si>
  <si>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</si>
  <si>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</si>
  <si>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</si>
  <si>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</si>
  <si>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</si>
  <si>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</si>
  <si>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</si>
  <si>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</si>
  <si>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</si>
  <si>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</si>
  <si>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</si>
  <si>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</si>
  <si>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</si>
  <si>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</si>
  <si>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</si>
  <si>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</si>
  <si>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</si>
  <si>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</si>
  <si>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</si>
  <si>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</si>
  <si>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</si>
  <si>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</si>
  <si>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</si>
  <si>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</si>
  <si>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</si>
  <si>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</si>
  <si>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</si>
  <si>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</si>
  <si>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</si>
  <si>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</si>
  <si>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</si>
  <si>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</si>
  <si>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</si>
  <si>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</si>
  <si>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</si>
  <si>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</si>
  <si>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</si>
  <si>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</si>
  <si>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</si>
  <si>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</si>
  <si>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</si>
  <si>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</si>
  <si>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</si>
  <si>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</si>
  <si>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</si>
  <si>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（有形固定資産減価償却率）
　法定耐用年数を迎える保有資産は近年増加傾向にあります。特に揚水ポンプやテレメータなどの設備については適切な修繕を行いながら活用していますが、修理部材の供給状況を確認しながら適切な時期に更新を行っていく必要があります。
（管路経年化率）
　管路については、漏水が多発する箇所をはじめ、耐用年数を大幅に経過している管路を中心に計画的な布設替を行っています。法定耐用年数を超える管路の増加により経年化率が上昇していることから、今後も計画的かつ効率的な管路更新に努める必要があると考えます。
（管路更新率）
　管路の更新については、漏水が多発する箇所をはじめ、耐用年数を大幅に経過している管路を中心に計画的な布設替を行っており、引き続き管路更新に努めます。
</t>
    <phoneticPr fontId="4"/>
  </si>
  <si>
    <t>　本市水道事業においては、お客様から頂戴する水道料金をはじめ給水収益を用いて概ね順調な事業運営を行うことができています。
　お客様のライフスタイルの変化や、節水型機器の普及、節水への取組などの背景から水道水の使用は年々減少傾向にあり、今後も緩やかに減少し続けていくことが予想されます。さらに、維持管理を超えるスピードで水道施設の老朽化が進行しており、計画的な更新が必要となってきています。</t>
    <phoneticPr fontId="4"/>
  </si>
  <si>
    <t>（経常収支比率、累積欠損比率、料金回収率）
　経常収支比率については、R２決算で117.0％、料金回収率は112.58％となっており、全国平均を上回っています。累積欠損比率の発生はありません。水道料金や手数料などで事業全体の運営をまかなっており、一般会計からの繰入金も一切なく順調に経営を行うことができています。
（流動比率）
　流動比率は１００％を大きく上回っており、水道事業を運営するための運転資金を確保しています。
（企業債残高対給水収益比率）
　給水収益に対する企業債残高が他類似団体よりも大幅に上回っており、企業債の借入の抑制に努めています。
（給水原価）
　本市水道事業においては、純麗な地下水を利用しており、浄水設備が不要であるため、給水原価は１００円未満となっており、安価な水道水を提供しています。
（施設利用率）
　施設利用率は６０％以上を維持しており、類似団体と比較しても効率的な施設利用を行っています。水道利用者の減少に伴い配水量が減少傾向になる場合には、ダウンサイジングなどの検討を行う必要があるものと考えます。
（有収率）
　有収率は８７％となっていますが、全国平均９０%よりも低い数値となっており、配水・給水管の布設替などを通じて漏水の減少に努め、数値の改善を図ります。</t>
    <rPh sb="15" eb="17">
      <t>リョウキン</t>
    </rPh>
    <rPh sb="17" eb="20">
      <t>カイシュウリツ</t>
    </rPh>
    <rPh sb="47" eb="49">
      <t>リョウキン</t>
    </rPh>
    <rPh sb="49" eb="52">
      <t>カイシュウリツ</t>
    </rPh>
    <rPh sb="67" eb="69">
      <t>ゼンコク</t>
    </rPh>
    <rPh sb="69" eb="71">
      <t>ヘイキン</t>
    </rPh>
    <rPh sb="72" eb="74">
      <t>ウワマワ</t>
    </rPh>
    <rPh sb="80" eb="82">
      <t>ルイセキ</t>
    </rPh>
    <rPh sb="82" eb="84">
      <t>ケッソン</t>
    </rPh>
    <rPh sb="84" eb="86">
      <t>ヒリツ</t>
    </rPh>
    <rPh sb="87" eb="89">
      <t>ハッセイ</t>
    </rPh>
    <rPh sb="202" eb="204">
      <t>カクホ</t>
    </rPh>
    <rPh sb="544" eb="545">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</si>
</sst>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0.88</c:v>
                </c:pt>
                <c:pt idx="1">
                  <c:v>0.8</c:v>
                </c:pt>
                <c:pt idx="2">
                  <c:v>0.62</c:v>
                </c:pt>
                <c:pt idx="3">
                  <c:v>0.54</c:v>
                </c:pt>
                <c:pt idx="4">
                  <c:v>0.44</c:v>
                </c:pt>
              </c:numCache>
            </c:numRef>
          </c:val>
          <c:extLst>
            <c:ext xmlns:c16="http://schemas.microsoft.com/office/drawing/2014/chart" uri="{C3380CC4-5D6E-409C-BE32-E72D297353CC}">
              <c16:uniqueId val="{00000000-2470-42D1-815A-7D46588C700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2470-42D1-815A-7D46588C700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66.56</c:v>
                </c:pt>
                <c:pt idx="1">
                  <c:v>67.81</c:v>
                </c:pt>
                <c:pt idx="2">
                  <c:v>66.37</c:v>
                </c:pt>
                <c:pt idx="3">
                  <c:v>65.25</c:v>
                </c:pt>
                <c:pt idx="4">
                  <c:v>67.849999999999994</c:v>
                </c:pt>
              </c:numCache>
            </c:numRef>
          </c:val>
          <c:extLst>
            <c:ext xmlns:c16="http://schemas.microsoft.com/office/drawing/2014/chart" uri="{C3380CC4-5D6E-409C-BE32-E72D297353CC}">
              <c16:uniqueId val="{00000000-44F1-48AD-B5AC-6A146B52E1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44F1-48AD-B5AC-6A146B52E1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c:v>
                </c:pt>
                <c:pt idx="1">
                  <c:v>87</c:v>
                </c:pt>
                <c:pt idx="2">
                  <c:v>87</c:v>
                </c:pt>
                <c:pt idx="3">
                  <c:v>87.1</c:v>
                </c:pt>
                <c:pt idx="4">
                  <c:v>87</c:v>
                </c:pt>
              </c:numCache>
            </c:numRef>
          </c:val>
          <c:extLst>
            <c:ext xmlns:c16="http://schemas.microsoft.com/office/drawing/2014/chart" uri="{C3380CC4-5D6E-409C-BE32-E72D297353CC}">
              <c16:uniqueId val="{00000000-5E3B-4C27-B716-D414825F3F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5E3B-4C27-B716-D414825F3F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116.33</c:v>
                </c:pt>
                <c:pt idx="1">
                  <c:v>123.78</c:v>
                </c:pt>
                <c:pt idx="2">
                  <c:v>117.41</c:v>
                </c:pt>
                <c:pt idx="3">
                  <c:v>125.8</c:v>
                </c:pt>
                <c:pt idx="4">
                  <c:v>117</c:v>
                </c:pt>
              </c:numCache>
            </c:numRef>
          </c:val>
          <c:extLst>
            <c:ext xmlns:c16="http://schemas.microsoft.com/office/drawing/2014/chart" uri="{C3380CC4-5D6E-409C-BE32-E72D297353CC}">
              <c16:uniqueId val="{00000000-57A5-4AF7-8380-A3FCCE74E0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57A5-4AF7-8380-A3FCCE74E0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47.03</c:v>
                </c:pt>
                <c:pt idx="1">
                  <c:v>48.89</c:v>
                </c:pt>
                <c:pt idx="2">
                  <c:v>50.4</c:v>
                </c:pt>
                <c:pt idx="3">
                  <c:v>52.09</c:v>
                </c:pt>
                <c:pt idx="4">
                  <c:v>53.29</c:v>
                </c:pt>
              </c:numCache>
            </c:numRef>
          </c:val>
          <c:extLst>
            <c:ext xmlns:c16="http://schemas.microsoft.com/office/drawing/2014/chart" uri="{C3380CC4-5D6E-409C-BE32-E72D297353CC}">
              <c16:uniqueId val="{00000000-E562-47CE-A091-7A80BDAD31F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E562-47CE-A091-7A80BDAD31F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9.64</c:v>
                </c:pt>
                <c:pt idx="1">
                  <c:v>13.27</c:v>
                </c:pt>
                <c:pt idx="2">
                  <c:v>14.7</c:v>
                </c:pt>
                <c:pt idx="3">
                  <c:v>17.579999999999998</c:v>
                </c:pt>
                <c:pt idx="4">
                  <c:v>19.12</c:v>
                </c:pt>
              </c:numCache>
            </c:numRef>
          </c:val>
          <c:extLst>
            <c:ext xmlns:c16="http://schemas.microsoft.com/office/drawing/2014/chart" uri="{C3380CC4-5D6E-409C-BE32-E72D297353CC}">
              <c16:uniqueId val="{00000000-1889-4CCA-A0D3-2D8537FBB4F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1889-4CCA-A0D3-2D8537FBB4F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3B-4869-8BF5-BBA797593A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2A3B-4869-8BF5-BBA797593A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254.04</c:v>
                </c:pt>
                <c:pt idx="1">
                  <c:v>349.88</c:v>
                </c:pt>
                <c:pt idx="2">
                  <c:v>389.07</c:v>
                </c:pt>
                <c:pt idx="3">
                  <c:v>405.75</c:v>
                </c:pt>
                <c:pt idx="4">
                  <c:v>404.63</c:v>
                </c:pt>
              </c:numCache>
            </c:numRef>
          </c:val>
          <c:extLst>
            <c:ext xmlns:c16="http://schemas.microsoft.com/office/drawing/2014/chart" uri="{C3380CC4-5D6E-409C-BE32-E72D297353CC}">
              <c16:uniqueId val="{00000000-5BC8-4886-98DE-D422B459E2D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5BC8-4886-98DE-D422B459E2D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566.75</c:v>
                </c:pt>
                <c:pt idx="1">
                  <c:v>527.12</c:v>
                </c:pt>
                <c:pt idx="2">
                  <c:v>521.47</c:v>
                </c:pt>
                <c:pt idx="3">
                  <c:v>484.6</c:v>
                </c:pt>
                <c:pt idx="4">
                  <c:v>486.04</c:v>
                </c:pt>
              </c:numCache>
            </c:numRef>
          </c:val>
          <c:extLst>
            <c:ext xmlns:c16="http://schemas.microsoft.com/office/drawing/2014/chart" uri="{C3380CC4-5D6E-409C-BE32-E72D297353CC}">
              <c16:uniqueId val="{00000000-77C9-4DF5-8E1D-C974D71D1D0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77C9-4DF5-8E1D-C974D71D1D0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111.59</c:v>
                </c:pt>
                <c:pt idx="1">
                  <c:v>118.37</c:v>
                </c:pt>
                <c:pt idx="2">
                  <c:v>111.02</c:v>
                </c:pt>
                <c:pt idx="3">
                  <c:v>119.04</c:v>
                </c:pt>
                <c:pt idx="4">
                  <c:v>112.58</c:v>
                </c:pt>
              </c:numCache>
            </c:numRef>
          </c:val>
          <c:extLst>
            <c:ext xmlns:c16="http://schemas.microsoft.com/office/drawing/2014/chart" uri="{C3380CC4-5D6E-409C-BE32-E72D297353CC}">
              <c16:uniqueId val="{00000000-F578-4733-8454-51D8FC7F934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F578-4733-8454-51D8FC7F934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91.98</c:v>
                </c:pt>
                <c:pt idx="1">
                  <c:v>86.62</c:v>
                </c:pt>
                <c:pt idx="2">
                  <c:v>92.14</c:v>
                </c:pt>
                <c:pt idx="3">
                  <c:v>86.18</c:v>
                </c:pt>
                <c:pt idx="4">
                  <c:v>84.62</c:v>
                </c:pt>
              </c:numCache>
            </c:numRef>
          </c:val>
          <c:extLst>
            <c:ext xmlns:c16="http://schemas.microsoft.com/office/drawing/2014/chart" uri="{C3380CC4-5D6E-409C-BE32-E72D297353CC}">
              <c16:uniqueId val="{00000000-76DF-45C6-BFAF-FECF98FA4C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76DF-45C6-BFAF-FECF98FA4C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K24" sqref="BK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富山県　滑川市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33102</v>
      </c>
      <c r="AM8" s="74"/>
      <c r="AN8" s="74"/>
      <c r="AO8" s="74"/>
      <c r="AP8" s="74"/>
      <c r="AQ8" s="74"/>
      <c r="AR8" s="74"/>
      <c r="AS8" s="74"/>
      <c r="AT8" s="70">
        <f>データ!$S$6</f>
        <v>54.62</v>
      </c>
      <c r="AU8" s="71"/>
      <c r="AV8" s="71"/>
      <c r="AW8" s="71"/>
      <c r="AX8" s="71"/>
      <c r="AY8" s="71"/>
      <c r="AZ8" s="71"/>
      <c r="BA8" s="71"/>
      <c r="BB8" s="73">
        <f>データ!$T$6</f>
        <v>606.04</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59.63</v>
      </c>
      <c r="J10" s="71"/>
      <c r="K10" s="71"/>
      <c r="L10" s="71"/>
      <c r="M10" s="71"/>
      <c r="N10" s="71"/>
      <c r="O10" s="72"/>
      <c r="P10" s="73">
        <f>データ!$P$6</f>
        <v>97.74</v>
      </c>
      <c r="Q10" s="73"/>
      <c r="R10" s="73"/>
      <c r="S10" s="73"/>
      <c r="T10" s="73"/>
      <c r="U10" s="73"/>
      <c r="V10" s="73"/>
      <c r="W10" s="74">
        <f>データ!$Q$6</f>
        <v>1894</v>
      </c>
      <c r="X10" s="74"/>
      <c r="Y10" s="74"/>
      <c r="Z10" s="74"/>
      <c r="AA10" s="74"/>
      <c r="AB10" s="74"/>
      <c r="AC10" s="74"/>
      <c r="AD10" s="2"/>
      <c r="AE10" s="2"/>
      <c r="AF10" s="2"/>
      <c r="AG10" s="2"/>
      <c r="AH10" s="4"/>
      <c r="AI10" s="4"/>
      <c r="AJ10" s="4"/>
      <c r="AK10" s="4"/>
      <c r="AL10" s="74">
        <f>データ!$U$6</f>
        <v>32280</v>
      </c>
      <c r="AM10" s="74"/>
      <c r="AN10" s="74"/>
      <c r="AO10" s="74"/>
      <c r="AP10" s="74"/>
      <c r="AQ10" s="74"/>
      <c r="AR10" s="74"/>
      <c r="AS10" s="74"/>
      <c r="AT10" s="70">
        <f>データ!$V$6</f>
        <v>48.27</v>
      </c>
      <c r="AU10" s="71"/>
      <c r="AV10" s="71"/>
      <c r="AW10" s="71"/>
      <c r="AX10" s="71"/>
      <c r="AY10" s="71"/>
      <c r="AZ10" s="71"/>
      <c r="BA10" s="71"/>
      <c r="BB10" s="73">
        <f>データ!$W$6</f>
        <v>668.74</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110</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2Hlnx9AEd8dtp2uqyuOKBIFXbDUpyw9wCCYUh9FBrn1SJeyZwjBK7o3P59QL48m0JN4bk1WLmz+Tzwh17SYvUw==" saltValue="tOmY/vPDfzgOyN81WipD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162060</v>
      </c>
      <c r="D6" s="34">
        <f t="shared" si="3"/>
        <v>46</v>
      </c>
      <c r="E6" s="34">
        <f t="shared" si="3"/>
        <v>1</v>
      </c>
      <c r="F6" s="34">
        <f t="shared" si="3"/>
        <v>0</v>
      </c>
      <c r="G6" s="34">
        <f t="shared" si="3"/>
        <v>1</v>
      </c>
      <c r="H6" s="34" t="str">
        <f t="shared" si="3"/>
        <v>富山県　滑川市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59.63</v>
      </c>
      <c r="P6" s="35">
        <f t="shared" si="3"/>
        <v>97.74</v>
      </c>
      <c r="Q6" s="35">
        <f t="shared" si="3"/>
        <v>1894</v>
      </c>
      <c r="R6" s="35">
        <f t="shared" si="3"/>
        <v>33102</v>
      </c>
      <c r="S6" s="35">
        <f t="shared" si="3"/>
        <v>54.62</v>
      </c>
      <c r="T6" s="35">
        <f t="shared" si="3"/>
        <v>606.04</v>
      </c>
      <c r="U6" s="35">
        <f t="shared" si="3"/>
        <v>32280</v>
      </c>
      <c r="V6" s="35">
        <f t="shared" si="3"/>
        <v>48.27</v>
      </c>
      <c r="W6" s="35">
        <f t="shared" si="3"/>
        <v>668.74</v>
      </c>
      <c r="X6" s="36">
        <f>IF(X7="",NA(),X7)</f>
        <v>116.33</v>
      </c>
      <c r="Y6" s="36">
        <f t="shared" ref="Y6:AG6" si="4">IF(Y7="",NA(),Y7)</f>
        <v>123.78</v>
      </c>
      <c r="Z6" s="36">
        <f t="shared" si="4"/>
        <v>117.41</v>
      </c>
      <c r="AA6" s="36">
        <f t="shared" si="4"/>
        <v>125.8</v>
      </c>
      <c r="AB6" s="36">
        <f t="shared" si="4"/>
        <v>117</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254.04</v>
      </c>
      <c r="AU6" s="36">
        <f t="shared" ref="AU6:BC6" si="6">IF(AU7="",NA(),AU7)</f>
        <v>349.88</v>
      </c>
      <c r="AV6" s="36">
        <f t="shared" si="6"/>
        <v>389.07</v>
      </c>
      <c r="AW6" s="36">
        <f t="shared" si="6"/>
        <v>405.75</v>
      </c>
      <c r="AX6" s="36">
        <f t="shared" si="6"/>
        <v>404.63</v>
      </c>
      <c r="AY6" s="36">
        <f t="shared" si="6"/>
        <v>377.63</v>
      </c>
      <c r="AZ6" s="36">
        <f t="shared" si="6"/>
        <v>357.34</v>
      </c>
      <c r="BA6" s="36">
        <f t="shared" si="6"/>
        <v>366.03</v>
      </c>
      <c r="BB6" s="36">
        <f t="shared" si="6"/>
        <v>365.18</v>
      </c>
      <c r="BC6" s="36">
        <f t="shared" si="6"/>
        <v>327.77</v>
      </c>
      <c r="BD6" s="35" t="str">
        <f>IF(BD7="","",IF(BD7="-","【-】","【"&amp;SUBSTITUTE(TEXT(BD7,"#,##0.00"),"-","△")&amp;"】"))</f>
        <v>【260.31】</v>
      </c>
      <c r="BE6" s="36">
        <f>IF(BE7="",NA(),BE7)</f>
        <v>566.75</v>
      </c>
      <c r="BF6" s="36">
        <f t="shared" ref="BF6:BN6" si="7">IF(BF7="",NA(),BF7)</f>
        <v>527.12</v>
      </c>
      <c r="BG6" s="36">
        <f t="shared" si="7"/>
        <v>521.47</v>
      </c>
      <c r="BH6" s="36">
        <f t="shared" si="7"/>
        <v>484.6</v>
      </c>
      <c r="BI6" s="36">
        <f t="shared" si="7"/>
        <v>486.04</v>
      </c>
      <c r="BJ6" s="36">
        <f t="shared" si="7"/>
        <v>364.71</v>
      </c>
      <c r="BK6" s="36">
        <f t="shared" si="7"/>
        <v>373.69</v>
      </c>
      <c r="BL6" s="36">
        <f t="shared" si="7"/>
        <v>370.12</v>
      </c>
      <c r="BM6" s="36">
        <f t="shared" si="7"/>
        <v>371.65</v>
      </c>
      <c r="BN6" s="36">
        <f t="shared" si="7"/>
        <v>397.1</v>
      </c>
      <c r="BO6" s="35" t="str">
        <f>IF(BO7="","",IF(BO7="-","【-】","【"&amp;SUBSTITUTE(TEXT(BO7,"#,##0.00"),"-","△")&amp;"】"))</f>
        <v>【275.67】</v>
      </c>
      <c r="BP6" s="36">
        <f>IF(BP7="",NA(),BP7)</f>
        <v>111.59</v>
      </c>
      <c r="BQ6" s="36">
        <f t="shared" ref="BQ6:BY6" si="8">IF(BQ7="",NA(),BQ7)</f>
        <v>118.37</v>
      </c>
      <c r="BR6" s="36">
        <f t="shared" si="8"/>
        <v>111.02</v>
      </c>
      <c r="BS6" s="36">
        <f t="shared" si="8"/>
        <v>119.04</v>
      </c>
      <c r="BT6" s="36">
        <f t="shared" si="8"/>
        <v>112.58</v>
      </c>
      <c r="BU6" s="36">
        <f t="shared" si="8"/>
        <v>100.65</v>
      </c>
      <c r="BV6" s="36">
        <f t="shared" si="8"/>
        <v>99.87</v>
      </c>
      <c r="BW6" s="36">
        <f t="shared" si="8"/>
        <v>100.42</v>
      </c>
      <c r="BX6" s="36">
        <f t="shared" si="8"/>
        <v>98.77</v>
      </c>
      <c r="BY6" s="36">
        <f t="shared" si="8"/>
        <v>95.79</v>
      </c>
      <c r="BZ6" s="35" t="str">
        <f>IF(BZ7="","",IF(BZ7="-","【-】","【"&amp;SUBSTITUTE(TEXT(BZ7,"#,##0.00"),"-","△")&amp;"】"))</f>
        <v>【100.05】</v>
      </c>
      <c r="CA6" s="36">
        <f>IF(CA7="",NA(),CA7)</f>
        <v>91.98</v>
      </c>
      <c r="CB6" s="36">
        <f t="shared" ref="CB6:CJ6" si="9">IF(CB7="",NA(),CB7)</f>
        <v>86.62</v>
      </c>
      <c r="CC6" s="36">
        <f t="shared" si="9"/>
        <v>92.14</v>
      </c>
      <c r="CD6" s="36">
        <f t="shared" si="9"/>
        <v>86.18</v>
      </c>
      <c r="CE6" s="36">
        <f t="shared" si="9"/>
        <v>84.62</v>
      </c>
      <c r="CF6" s="36">
        <f t="shared" si="9"/>
        <v>170.19</v>
      </c>
      <c r="CG6" s="36">
        <f t="shared" si="9"/>
        <v>171.81</v>
      </c>
      <c r="CH6" s="36">
        <f t="shared" si="9"/>
        <v>171.67</v>
      </c>
      <c r="CI6" s="36">
        <f t="shared" si="9"/>
        <v>173.67</v>
      </c>
      <c r="CJ6" s="36">
        <f t="shared" si="9"/>
        <v>171.13</v>
      </c>
      <c r="CK6" s="35" t="str">
        <f>IF(CK7="","",IF(CK7="-","【-】","【"&amp;SUBSTITUTE(TEXT(CK7,"#,##0.00"),"-","△")&amp;"】"))</f>
        <v>【166.40】</v>
      </c>
      <c r="CL6" s="36">
        <f>IF(CL7="",NA(),CL7)</f>
        <v>66.56</v>
      </c>
      <c r="CM6" s="36">
        <f t="shared" ref="CM6:CU6" si="10">IF(CM7="",NA(),CM7)</f>
        <v>67.81</v>
      </c>
      <c r="CN6" s="36">
        <f t="shared" si="10"/>
        <v>66.37</v>
      </c>
      <c r="CO6" s="36">
        <f t="shared" si="10"/>
        <v>65.25</v>
      </c>
      <c r="CP6" s="36">
        <f t="shared" si="10"/>
        <v>67.849999999999994</v>
      </c>
      <c r="CQ6" s="36">
        <f t="shared" si="10"/>
        <v>59.01</v>
      </c>
      <c r="CR6" s="36">
        <f t="shared" si="10"/>
        <v>60.03</v>
      </c>
      <c r="CS6" s="36">
        <f t="shared" si="10"/>
        <v>59.74</v>
      </c>
      <c r="CT6" s="36">
        <f t="shared" si="10"/>
        <v>59.67</v>
      </c>
      <c r="CU6" s="36">
        <f t="shared" si="10"/>
        <v>60.12</v>
      </c>
      <c r="CV6" s="35" t="str">
        <f>IF(CV7="","",IF(CV7="-","【-】","【"&amp;SUBSTITUTE(TEXT(CV7,"#,##0.00"),"-","△")&amp;"】"))</f>
        <v>【60.69】</v>
      </c>
      <c r="CW6" s="36">
        <f>IF(CW7="",NA(),CW7)</f>
        <v>87</v>
      </c>
      <c r="CX6" s="36">
        <f t="shared" ref="CX6:DF6" si="11">IF(CX7="",NA(),CX7)</f>
        <v>87</v>
      </c>
      <c r="CY6" s="36">
        <f t="shared" si="11"/>
        <v>87</v>
      </c>
      <c r="CZ6" s="36">
        <f t="shared" si="11"/>
        <v>87.1</v>
      </c>
      <c r="DA6" s="36">
        <f t="shared" si="11"/>
        <v>87</v>
      </c>
      <c r="DB6" s="36">
        <f t="shared" si="11"/>
        <v>85.37</v>
      </c>
      <c r="DC6" s="36">
        <f t="shared" si="11"/>
        <v>84.81</v>
      </c>
      <c r="DD6" s="36">
        <f t="shared" si="11"/>
        <v>84.8</v>
      </c>
      <c r="DE6" s="36">
        <f t="shared" si="11"/>
        <v>84.6</v>
      </c>
      <c r="DF6" s="36">
        <f t="shared" si="11"/>
        <v>84.24</v>
      </c>
      <c r="DG6" s="35" t="str">
        <f>IF(DG7="","",IF(DG7="-","【-】","【"&amp;SUBSTITUTE(TEXT(DG7,"#,##0.00"),"-","△")&amp;"】"))</f>
        <v>【89.82】</v>
      </c>
      <c r="DH6" s="36">
        <f>IF(DH7="",NA(),DH7)</f>
        <v>47.03</v>
      </c>
      <c r="DI6" s="36">
        <f t="shared" ref="DI6:DQ6" si="12">IF(DI7="",NA(),DI7)</f>
        <v>48.89</v>
      </c>
      <c r="DJ6" s="36">
        <f t="shared" si="12"/>
        <v>50.4</v>
      </c>
      <c r="DK6" s="36">
        <f t="shared" si="12"/>
        <v>52.09</v>
      </c>
      <c r="DL6" s="36">
        <f t="shared" si="12"/>
        <v>53.29</v>
      </c>
      <c r="DM6" s="36">
        <f t="shared" si="12"/>
        <v>46.9</v>
      </c>
      <c r="DN6" s="36">
        <f t="shared" si="12"/>
        <v>47.28</v>
      </c>
      <c r="DO6" s="36">
        <f t="shared" si="12"/>
        <v>47.66</v>
      </c>
      <c r="DP6" s="36">
        <f t="shared" si="12"/>
        <v>48.17</v>
      </c>
      <c r="DQ6" s="36">
        <f t="shared" si="12"/>
        <v>48.83</v>
      </c>
      <c r="DR6" s="35" t="str">
        <f>IF(DR7="","",IF(DR7="-","【-】","【"&amp;SUBSTITUTE(TEXT(DR7,"#,##0.00"),"-","△")&amp;"】"))</f>
        <v>【50.19】</v>
      </c>
      <c r="DS6" s="36">
        <f>IF(DS7="",NA(),DS7)</f>
        <v>9.64</v>
      </c>
      <c r="DT6" s="36">
        <f t="shared" ref="DT6:EB6" si="13">IF(DT7="",NA(),DT7)</f>
        <v>13.27</v>
      </c>
      <c r="DU6" s="36">
        <f t="shared" si="13"/>
        <v>14.7</v>
      </c>
      <c r="DV6" s="36">
        <f t="shared" si="13"/>
        <v>17.579999999999998</v>
      </c>
      <c r="DW6" s="36">
        <f t="shared" si="13"/>
        <v>19.12</v>
      </c>
      <c r="DX6" s="36">
        <f t="shared" si="13"/>
        <v>12.03</v>
      </c>
      <c r="DY6" s="36">
        <f t="shared" si="13"/>
        <v>12.19</v>
      </c>
      <c r="DZ6" s="36">
        <f t="shared" si="13"/>
        <v>15.1</v>
      </c>
      <c r="EA6" s="36">
        <f t="shared" si="13"/>
        <v>17.12</v>
      </c>
      <c r="EB6" s="36">
        <f t="shared" si="13"/>
        <v>18.18</v>
      </c>
      <c r="EC6" s="35" t="str">
        <f>IF(EC7="","",IF(EC7="-","【-】","【"&amp;SUBSTITUTE(TEXT(EC7,"#,##0.00"),"-","△")&amp;"】"))</f>
        <v>【20.63】</v>
      </c>
      <c r="ED6" s="36">
        <f>IF(ED7="",NA(),ED7)</f>
        <v>0.88</v>
      </c>
      <c r="EE6" s="36">
        <f t="shared" ref="EE6:EM6" si="14">IF(EE7="",NA(),EE7)</f>
        <v>0.8</v>
      </c>
      <c r="EF6" s="36">
        <f t="shared" si="14"/>
        <v>0.62</v>
      </c>
      <c r="EG6" s="36">
        <f t="shared" si="14"/>
        <v>0.54</v>
      </c>
      <c r="EH6" s="36">
        <f t="shared" si="14"/>
        <v>0.44</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162060</v>
      </c>
      <c r="D7" s="38">
        <v>46</v>
      </c>
      <c r="E7" s="38">
        <v>1</v>
      </c>
      <c r="F7" s="38">
        <v>0</v>
      </c>
      <c r="G7" s="38">
        <v>1</v>
      </c>
      <c r="H7" s="38" t="s">
        <v>93</v>
      </c>
      <c r="I7" s="38" t="s">
        <v>94</v>
      </c>
      <c r="J7" s="38" t="s">
        <v>95</v>
      </c>
      <c r="K7" s="38" t="s">
        <v>96</v>
      </c>
      <c r="L7" s="38" t="s">
        <v>97</v>
      </c>
      <c r="M7" s="38" t="s">
        <v>98</v>
      </c>
      <c r="N7" s="39" t="s">
        <v>99</v>
      </c>
      <c r="O7" s="39">
        <v>59.63</v>
      </c>
      <c r="P7" s="39">
        <v>97.74</v>
      </c>
      <c r="Q7" s="39">
        <v>1894</v>
      </c>
      <c r="R7" s="39">
        <v>33102</v>
      </c>
      <c r="S7" s="39">
        <v>54.62</v>
      </c>
      <c r="T7" s="39">
        <v>606.04</v>
      </c>
      <c r="U7" s="39">
        <v>32280</v>
      </c>
      <c r="V7" s="39">
        <v>48.27</v>
      </c>
      <c r="W7" s="39">
        <v>668.74</v>
      </c>
      <c r="X7" s="39">
        <v>116.33</v>
      </c>
      <c r="Y7" s="39">
        <v>123.78</v>
      </c>
      <c r="Z7" s="39">
        <v>117.41</v>
      </c>
      <c r="AA7" s="39">
        <v>125.8</v>
      </c>
      <c r="AB7" s="39">
        <v>117</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254.04</v>
      </c>
      <c r="AU7" s="39">
        <v>349.88</v>
      </c>
      <c r="AV7" s="39">
        <v>389.07</v>
      </c>
      <c r="AW7" s="39">
        <v>405.75</v>
      </c>
      <c r="AX7" s="39">
        <v>404.63</v>
      </c>
      <c r="AY7" s="39">
        <v>377.63</v>
      </c>
      <c r="AZ7" s="39">
        <v>357.34</v>
      </c>
      <c r="BA7" s="39">
        <v>366.03</v>
      </c>
      <c r="BB7" s="39">
        <v>365.18</v>
      </c>
      <c r="BC7" s="39">
        <v>327.77</v>
      </c>
      <c r="BD7" s="39">
        <v>260.31</v>
      </c>
      <c r="BE7" s="39">
        <v>566.75</v>
      </c>
      <c r="BF7" s="39">
        <v>527.12</v>
      </c>
      <c r="BG7" s="39">
        <v>521.47</v>
      </c>
      <c r="BH7" s="39">
        <v>484.6</v>
      </c>
      <c r="BI7" s="39">
        <v>486.04</v>
      </c>
      <c r="BJ7" s="39">
        <v>364.71</v>
      </c>
      <c r="BK7" s="39">
        <v>373.69</v>
      </c>
      <c r="BL7" s="39">
        <v>370.12</v>
      </c>
      <c r="BM7" s="39">
        <v>371.65</v>
      </c>
      <c r="BN7" s="39">
        <v>397.1</v>
      </c>
      <c r="BO7" s="39">
        <v>275.67</v>
      </c>
      <c r="BP7" s="39">
        <v>111.59</v>
      </c>
      <c r="BQ7" s="39">
        <v>118.37</v>
      </c>
      <c r="BR7" s="39">
        <v>111.02</v>
      </c>
      <c r="BS7" s="39">
        <v>119.04</v>
      </c>
      <c r="BT7" s="39">
        <v>112.58</v>
      </c>
      <c r="BU7" s="39">
        <v>100.65</v>
      </c>
      <c r="BV7" s="39">
        <v>99.87</v>
      </c>
      <c r="BW7" s="39">
        <v>100.42</v>
      </c>
      <c r="BX7" s="39">
        <v>98.77</v>
      </c>
      <c r="BY7" s="39">
        <v>95.79</v>
      </c>
      <c r="BZ7" s="39">
        <v>100.05</v>
      </c>
      <c r="CA7" s="39">
        <v>91.98</v>
      </c>
      <c r="CB7" s="39">
        <v>86.62</v>
      </c>
      <c r="CC7" s="39">
        <v>92.14</v>
      </c>
      <c r="CD7" s="39">
        <v>86.18</v>
      </c>
      <c r="CE7" s="39">
        <v>84.62</v>
      </c>
      <c r="CF7" s="39">
        <v>170.19</v>
      </c>
      <c r="CG7" s="39">
        <v>171.81</v>
      </c>
      <c r="CH7" s="39">
        <v>171.67</v>
      </c>
      <c r="CI7" s="39">
        <v>173.67</v>
      </c>
      <c r="CJ7" s="39">
        <v>171.13</v>
      </c>
      <c r="CK7" s="39">
        <v>166.4</v>
      </c>
      <c r="CL7" s="39">
        <v>66.56</v>
      </c>
      <c r="CM7" s="39">
        <v>67.81</v>
      </c>
      <c r="CN7" s="39">
        <v>66.37</v>
      </c>
      <c r="CO7" s="39">
        <v>65.25</v>
      </c>
      <c r="CP7" s="39">
        <v>67.849999999999994</v>
      </c>
      <c r="CQ7" s="39">
        <v>59.01</v>
      </c>
      <c r="CR7" s="39">
        <v>60.03</v>
      </c>
      <c r="CS7" s="39">
        <v>59.74</v>
      </c>
      <c r="CT7" s="39">
        <v>59.67</v>
      </c>
      <c r="CU7" s="39">
        <v>60.12</v>
      </c>
      <c r="CV7" s="39">
        <v>60.69</v>
      </c>
      <c r="CW7" s="39">
        <v>87</v>
      </c>
      <c r="CX7" s="39">
        <v>87</v>
      </c>
      <c r="CY7" s="39">
        <v>87</v>
      </c>
      <c r="CZ7" s="39">
        <v>87.1</v>
      </c>
      <c r="DA7" s="39">
        <v>87</v>
      </c>
      <c r="DB7" s="39">
        <v>85.37</v>
      </c>
      <c r="DC7" s="39">
        <v>84.81</v>
      </c>
      <c r="DD7" s="39">
        <v>84.8</v>
      </c>
      <c r="DE7" s="39">
        <v>84.6</v>
      </c>
      <c r="DF7" s="39">
        <v>84.24</v>
      </c>
      <c r="DG7" s="39">
        <v>89.82</v>
      </c>
      <c r="DH7" s="39">
        <v>47.03</v>
      </c>
      <c r="DI7" s="39">
        <v>48.89</v>
      </c>
      <c r="DJ7" s="39">
        <v>50.4</v>
      </c>
      <c r="DK7" s="39">
        <v>52.09</v>
      </c>
      <c r="DL7" s="39">
        <v>53.29</v>
      </c>
      <c r="DM7" s="39">
        <v>46.9</v>
      </c>
      <c r="DN7" s="39">
        <v>47.28</v>
      </c>
      <c r="DO7" s="39">
        <v>47.66</v>
      </c>
      <c r="DP7" s="39">
        <v>48.17</v>
      </c>
      <c r="DQ7" s="39">
        <v>48.83</v>
      </c>
      <c r="DR7" s="39">
        <v>50.19</v>
      </c>
      <c r="DS7" s="39">
        <v>9.64</v>
      </c>
      <c r="DT7" s="39">
        <v>13.27</v>
      </c>
      <c r="DU7" s="39">
        <v>14.7</v>
      </c>
      <c r="DV7" s="39">
        <v>17.579999999999998</v>
      </c>
      <c r="DW7" s="39">
        <v>19.12</v>
      </c>
      <c r="DX7" s="39">
        <v>12.03</v>
      </c>
      <c r="DY7" s="39">
        <v>12.19</v>
      </c>
      <c r="DZ7" s="39">
        <v>15.1</v>
      </c>
      <c r="EA7" s="39">
        <v>17.12</v>
      </c>
      <c r="EB7" s="39">
        <v>18.18</v>
      </c>
      <c r="EC7" s="39">
        <v>20.63</v>
      </c>
      <c r="ED7" s="39">
        <v>0.88</v>
      </c>
      <c r="EE7" s="39">
        <v>0.8</v>
      </c>
      <c r="EF7" s="39">
        <v>0.62</v>
      </c>
      <c r="EG7" s="39">
        <v>0.54</v>
      </c>
      <c r="EH7" s="39">
        <v>0.44</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2022-01-24T04:06:21Z</cp:lastPrinted>
  <dcterms:created xsi:type="dcterms:W3CDTF">2021-12-03T06:48:28Z</dcterms:created>
  <dcterms:modified xsi:type="dcterms:W3CDTF">2022-01-24T04:27:41Z</dcterms:modified>
  <cp:category/>
</cp:coreProperties>
</file>