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SUIDOU10\Desktop\"/>
    </mc:Choice>
  </mc:AlternateContent>
  <xr:revisionPtr revIDLastSave="0" documentId="8_{2D10EFD1-876C-4903-A27F-5FB0E8500DFE}" xr6:coauthVersionLast="36" xr6:coauthVersionMax="36" xr10:uidLastSave="{00000000-0000-0000-0000-000000000000}"/>
  <workbookProtection workbookAlgorithmName="SHA-512" workbookHashValue="CB7yL99bfA30vcmWFnxT+FF1XjH7FJuPjuLLzjjTLeSj/dXumHFJ6UDQ5pqmyP2mH82GKi8Or9zAXAjZcdd8Hw==" workbookSaltValue="U5vfGuwWtKVooIBtBLM7m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P6" i="5"/>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G85" i="4"/>
  <c r="BB10" i="4"/>
  <c r="AT10" i="4"/>
  <c r="AD10" i="4"/>
  <c r="W10" i="4"/>
  <c r="P10" i="4"/>
  <c r="AT8" i="4"/>
  <c r="W8" i="4"/>
  <c r="P8" i="4"/>
  <c r="B8" i="4"/>
  <c r="B6" i="4"/>
</calcChain>
</file>

<file path=xl/sharedStrings.xml><?xml version="1.0" encoding="utf-8"?>
<sst xmlns="http://schemas.openxmlformats.org/spreadsheetml/2006/main" count="278" uniqueCount="118">
  <si>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</si>
  <si>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</si>
  <si>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</si>
  <si>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</si>
  <si>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</si>
  <si>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</si>
  <si>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</si>
  <si>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</si>
  <si>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</si>
  <si>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</si>
  <si>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</si>
  <si>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</si>
  <si>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</si>
  <si>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</si>
  <si>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</si>
  <si>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</si>
  <si>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</si>
  <si>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</si>
  <si>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</si>
  <si>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</si>
  <si>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</si>
  <si>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</si>
  <si>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</si>
  <si>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</si>
  <si>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</si>
  <si>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</si>
  <si>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</si>
  <si>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</si>
  <si>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</si>
  <si>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</si>
  <si>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</si>
  <si>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</si>
  <si>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</si>
  <si>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</si>
  <si>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</si>
  <si>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</si>
  <si>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</si>
  <si>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</si>
  <si>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</si>
  <si>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</si>
  <si>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</si>
  <si>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</si>
  <si>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</si>
  <si>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</si>
  <si>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</si>
  <si>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</si>
  <si>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</si>
  <si>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</si>
  <si>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</si>
  <si>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</si>
  <si>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</si>
  <si>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</si>
  <si>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</si>
  <si>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</si>
  <si>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</si>
  <si>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</si>
  <si>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</si>
  <si>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</si>
  <si>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</si>
  <si>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</si>
  <si>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</si>
  <si>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</si>
  <si>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</si>
  <si>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</si>
  <si>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</si>
  <si>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</si>
  <si>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</si>
  <si>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</si>
  <si>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</si>
  <si>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</si>
  <si>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</si>
  <si>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</si>
  <si>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</si>
  <si>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</si>
  <si>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</si>
  <si>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</si>
  <si>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</si>
  <si>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</si>
  <si>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</si>
  <si>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</si>
  <si>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</si>
  <si>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</si>
  <si>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</si>
  <si>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</si>
  <si>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</si>
  <si>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</si>
  <si>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</si>
  <si>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</si>
  <si>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</si>
  <si>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</si>
  <si>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</si>
  <si>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</si>
  <si>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</si>
  <si>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</si>
  <si>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</si>
  <si>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</si>
  <si>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</si>
  <si>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</si>
  <si>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</si>
  <si>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</si>
  <si>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</si>
  <si>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</si>
  <si>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</si>
  <si>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</si>
  <si>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</si>
  <si>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</si>
  <si>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</si>
  <si>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</si>
  <si>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</si>
  <si>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</si>
  <si>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</si>
  <si>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</si>
  <si>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</si>
  <si>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</si>
  <si>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</si>
  <si>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①経常収支比率は、100％を上回っていますが、収益には一般会計からの繰入金が含まれているため、引き続き経営改善に努める必要があります。
　③流動比率は100％を上回っていますが、引き続き企業債残高に留意しながら事業の実施に努めます。
　④企業債残高対事業規模比率は、地理的要因などにより、建設事業費が嵩んだことや、資本費平準化債を可能限度額まで起債していることなどが原因で、平均を上回っていると考えられます。
　⑤経費回収率はほぼ100％で、使用料で賄うべき経費は概ね使用料で賄うことができています。
　⑥汚水処理原価は、全国平均を下回る値となっていますが、現在も未整備区域の整備を進めていることから、今後は高くなることが見込まれます。
　⑦施設利用率は、公共下水道でまとめて計上しているため、数値がありません。
　⑧水洗化率は、現在整備が進行中で、普及人口が増加しているため、早期の改善は難しい状況ですが、引き続き下水道未接続世帯への啓発活動に取り組むことで改善を図り、使用料収入の確保に努めます。
　ただし、これらの経営指標は、浄化センターの建設や改築更新費を、全て公共下水道に計上しているため、見かけ上経営の健全性がより高い数値となっている点に留意が必要です。</t>
    <rPh sb="81" eb="82">
      <t>ウエ</t>
    </rPh>
    <rPh sb="90" eb="91">
      <t>ヒ</t>
    </rPh>
    <rPh sb="92" eb="93">
      <t>ツヅ</t>
    </rPh>
    <rPh sb="134" eb="137">
      <t>チリテキ</t>
    </rPh>
    <rPh sb="137" eb="139">
      <t>ヨウイン</t>
    </rPh>
    <rPh sb="145" eb="147">
      <t>ケンセツ</t>
    </rPh>
    <rPh sb="147" eb="149">
      <t>ジギョウ</t>
    </rPh>
    <rPh sb="149" eb="150">
      <t>ヒ</t>
    </rPh>
    <rPh sb="151" eb="152">
      <t>カサ</t>
    </rPh>
    <rPh sb="233" eb="234">
      <t>オオム</t>
    </rPh>
    <rPh sb="267" eb="269">
      <t>シタマワ</t>
    </rPh>
    <rPh sb="280" eb="282">
      <t>ゲンザイ</t>
    </rPh>
    <rPh sb="283" eb="286">
      <t>ミセイビ</t>
    </rPh>
    <rPh sb="286" eb="288">
      <t>クイキ</t>
    </rPh>
    <rPh sb="289" eb="291">
      <t>セイビ</t>
    </rPh>
    <rPh sb="292" eb="293">
      <t>スス</t>
    </rPh>
    <rPh sb="302" eb="304">
      <t>コンゴ</t>
    </rPh>
    <rPh sb="305" eb="306">
      <t>タカ</t>
    </rPh>
    <rPh sb="312" eb="314">
      <t>ミコ</t>
    </rPh>
    <rPh sb="329" eb="331">
      <t>コウキョウ</t>
    </rPh>
    <rPh sb="331" eb="334">
      <t>ゲスイドウ</t>
    </rPh>
    <rPh sb="339" eb="341">
      <t>ケイジョウ</t>
    </rPh>
    <rPh sb="348" eb="350">
      <t>スウチ</t>
    </rPh>
    <rPh sb="366" eb="368">
      <t>ゲンザイ</t>
    </rPh>
    <rPh sb="368" eb="370">
      <t>セイビ</t>
    </rPh>
    <rPh sb="371" eb="374">
      <t>シンコウチュウ</t>
    </rPh>
    <rPh sb="376" eb="378">
      <t>フキュウ</t>
    </rPh>
    <rPh sb="378" eb="380">
      <t>ジンコウ</t>
    </rPh>
    <rPh sb="381" eb="383">
      <t>ゾウカ</t>
    </rPh>
    <rPh sb="390" eb="392">
      <t>ソウキ</t>
    </rPh>
    <rPh sb="393" eb="395">
      <t>カイゼン</t>
    </rPh>
    <rPh sb="396" eb="397">
      <t>ムズカ</t>
    </rPh>
    <rPh sb="399" eb="401">
      <t>ジョウキョウ</t>
    </rPh>
    <rPh sb="514" eb="515">
      <t>タカ</t>
    </rPh>
    <phoneticPr fontId="4"/>
  </si>
  <si>
    <t>　①減価償却率については、事業開始が、他の団体に比べ遅かったことから、低い数値になっています。
　②管渠老朽化率は、法定耐用年数を経過した管渠がないため、0％となっています。
　③管渠改善率は、先に述べたように耐用年数を経過した管渠がなく、令和２年度は更新・老朽化対策を行わなかったため、0％となっています。
　今後は、下水道施設を一体的に捉えたストックマネジメント計画に基づき、計画的な改築更新を行うことで、更新投資の効率化と平準化に努めます。</t>
    <rPh sb="120" eb="122">
      <t>レイワ</t>
    </rPh>
    <rPh sb="183" eb="185">
      <t>ケイカク</t>
    </rPh>
    <rPh sb="186" eb="187">
      <t>モト</t>
    </rPh>
    <phoneticPr fontId="4"/>
  </si>
  <si>
    <t>　特定環境保全公共下水道は、未整備区域の整備を進める一方で、今後は施設の改築更新も行っていかなければならないため、更新投資の増加も見込まれることから、企業債の償還金や利子も増加していく見込みであり、経営状況はより厳しさを増していくと考えられ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
　　　　　　　　　　　R03年３月改定済</t>
    <rPh sb="260" eb="261">
      <t>ネン</t>
    </rPh>
    <rPh sb="262" eb="263">
      <t>ガツ</t>
    </rPh>
    <rPh sb="263" eb="265">
      <t>カイテイ</t>
    </rPh>
    <rPh sb="265" eb="266">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</si>
</sst>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E12-4D9A-9259-DDDA316AE5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0.04</c:v>
                </c:pt>
                <c:pt idx="4">
                  <c:v>0.06</c:v>
                </c:pt>
              </c:numCache>
            </c:numRef>
          </c:val>
          <c:smooth val="0"/>
          <c:extLst>
            <c:ext xmlns:c16="http://schemas.microsoft.com/office/drawing/2014/chart" uri="{C3380CC4-5D6E-409C-BE32-E72D297353CC}">
              <c16:uniqueId val="{00000001-BE12-4D9A-9259-DDDA316AE5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E3-4717-8202-8D7AE6A9B2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45.68</c:v>
                </c:pt>
                <c:pt idx="4">
                  <c:v>45.87</c:v>
                </c:pt>
              </c:numCache>
            </c:numRef>
          </c:val>
          <c:smooth val="0"/>
          <c:extLst>
            <c:ext xmlns:c16="http://schemas.microsoft.com/office/drawing/2014/chart" uri="{C3380CC4-5D6E-409C-BE32-E72D297353CC}">
              <c16:uniqueId val="{00000001-0EE3-4717-8202-8D7AE6A9B2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79.23</c:v>
                </c:pt>
                <c:pt idx="3">
                  <c:v>77.900000000000006</c:v>
                </c:pt>
                <c:pt idx="4">
                  <c:v>78.28</c:v>
                </c:pt>
              </c:numCache>
            </c:numRef>
          </c:val>
          <c:extLst>
            <c:ext xmlns:c16="http://schemas.microsoft.com/office/drawing/2014/chart" uri="{C3380CC4-5D6E-409C-BE32-E72D297353CC}">
              <c16:uniqueId val="{00000000-03EB-4701-9B32-79D991C2C9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87.96</c:v>
                </c:pt>
                <c:pt idx="4">
                  <c:v>87.65</c:v>
                </c:pt>
              </c:numCache>
            </c:numRef>
          </c:val>
          <c:smooth val="0"/>
          <c:extLst>
            <c:ext xmlns:c16="http://schemas.microsoft.com/office/drawing/2014/chart" uri="{C3380CC4-5D6E-409C-BE32-E72D297353CC}">
              <c16:uniqueId val="{00000001-03EB-4701-9B32-79D991C2C9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118.35</c:v>
                </c:pt>
                <c:pt idx="3">
                  <c:v>122.45</c:v>
                </c:pt>
                <c:pt idx="4">
                  <c:v>109.4</c:v>
                </c:pt>
              </c:numCache>
            </c:numRef>
          </c:val>
          <c:extLst>
            <c:ext xmlns:c16="http://schemas.microsoft.com/office/drawing/2014/chart" uri="{C3380CC4-5D6E-409C-BE32-E72D297353CC}">
              <c16:uniqueId val="{00000000-2985-41CE-A012-3F0AF873C6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103.34</c:v>
                </c:pt>
                <c:pt idx="4">
                  <c:v>102.7</c:v>
                </c:pt>
              </c:numCache>
            </c:numRef>
          </c:val>
          <c:smooth val="0"/>
          <c:extLst>
            <c:ext xmlns:c16="http://schemas.microsoft.com/office/drawing/2014/chart" uri="{C3380CC4-5D6E-409C-BE32-E72D297353CC}">
              <c16:uniqueId val="{00000001-2985-41CE-A012-3F0AF873C6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2.25</c:v>
                </c:pt>
                <c:pt idx="3">
                  <c:v>4.28</c:v>
                </c:pt>
                <c:pt idx="4">
                  <c:v>6.11</c:v>
                </c:pt>
              </c:numCache>
            </c:numRef>
          </c:val>
          <c:extLst>
            <c:ext xmlns:c16="http://schemas.microsoft.com/office/drawing/2014/chart" uri="{C3380CC4-5D6E-409C-BE32-E72D297353CC}">
              <c16:uniqueId val="{00000000-14CE-4AB5-8F2E-309869FFF6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27.82</c:v>
                </c:pt>
                <c:pt idx="4">
                  <c:v>29.24</c:v>
                </c:pt>
              </c:numCache>
            </c:numRef>
          </c:val>
          <c:smooth val="0"/>
          <c:extLst>
            <c:ext xmlns:c16="http://schemas.microsoft.com/office/drawing/2014/chart" uri="{C3380CC4-5D6E-409C-BE32-E72D297353CC}">
              <c16:uniqueId val="{00000001-14CE-4AB5-8F2E-309869FFF6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6DA-49CF-8BF7-05B26292E5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formatCode="#,##0.00;&quot;△&quot;#,##0.00">
                  <c:v>0</c:v>
                </c:pt>
                <c:pt idx="4" formatCode="#,##0.00;&quot;△&quot;#,##0.00">
                  <c:v>0</c:v>
                </c:pt>
              </c:numCache>
            </c:numRef>
          </c:val>
          <c:smooth val="0"/>
          <c:extLst>
            <c:ext xmlns:c16="http://schemas.microsoft.com/office/drawing/2014/chart" uri="{C3380CC4-5D6E-409C-BE32-E72D297353CC}">
              <c16:uniqueId val="{00000001-C6DA-49CF-8BF7-05B26292E5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0E1-438C-ACA9-BBC82D16F4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29.74</c:v>
                </c:pt>
                <c:pt idx="4">
                  <c:v>48.2</c:v>
                </c:pt>
              </c:numCache>
            </c:numRef>
          </c:val>
          <c:smooth val="0"/>
          <c:extLst>
            <c:ext xmlns:c16="http://schemas.microsoft.com/office/drawing/2014/chart" uri="{C3380CC4-5D6E-409C-BE32-E72D297353CC}">
              <c16:uniqueId val="{00000001-B0E1-438C-ACA9-BBC82D16F4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64.239999999999995</c:v>
                </c:pt>
                <c:pt idx="3">
                  <c:v>118.8</c:v>
                </c:pt>
                <c:pt idx="4">
                  <c:v>143.03</c:v>
                </c:pt>
              </c:numCache>
            </c:numRef>
          </c:val>
          <c:extLst>
            <c:ext xmlns:c16="http://schemas.microsoft.com/office/drawing/2014/chart" uri="{C3380CC4-5D6E-409C-BE32-E72D297353CC}">
              <c16:uniqueId val="{00000000-1AF6-42C0-B52D-FB1C9CB768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53.44</c:v>
                </c:pt>
                <c:pt idx="4">
                  <c:v>46.85</c:v>
                </c:pt>
              </c:numCache>
            </c:numRef>
          </c:val>
          <c:smooth val="0"/>
          <c:extLst>
            <c:ext xmlns:c16="http://schemas.microsoft.com/office/drawing/2014/chart" uri="{C3380CC4-5D6E-409C-BE32-E72D297353CC}">
              <c16:uniqueId val="{00000001-1AF6-42C0-B52D-FB1C9CB768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1348</c:v>
                </c:pt>
                <c:pt idx="3">
                  <c:v>1498.53</c:v>
                </c:pt>
                <c:pt idx="4">
                  <c:v>1487.94</c:v>
                </c:pt>
              </c:numCache>
            </c:numRef>
          </c:val>
          <c:extLst>
            <c:ext xmlns:c16="http://schemas.microsoft.com/office/drawing/2014/chart" uri="{C3380CC4-5D6E-409C-BE32-E72D297353CC}">
              <c16:uniqueId val="{00000000-EFF3-4AD0-B2FD-082BC0972A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1267.3900000000001</c:v>
                </c:pt>
                <c:pt idx="4">
                  <c:v>1268.6300000000001</c:v>
                </c:pt>
              </c:numCache>
            </c:numRef>
          </c:val>
          <c:smooth val="0"/>
          <c:extLst>
            <c:ext xmlns:c16="http://schemas.microsoft.com/office/drawing/2014/chart" uri="{C3380CC4-5D6E-409C-BE32-E72D297353CC}">
              <c16:uniqueId val="{00000001-EFF3-4AD0-B2FD-082BC0972A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99.9</c:v>
                </c:pt>
                <c:pt idx="3">
                  <c:v>100</c:v>
                </c:pt>
                <c:pt idx="4">
                  <c:v>100</c:v>
                </c:pt>
              </c:numCache>
            </c:numRef>
          </c:val>
          <c:extLst>
            <c:ext xmlns:c16="http://schemas.microsoft.com/office/drawing/2014/chart" uri="{C3380CC4-5D6E-409C-BE32-E72D297353CC}">
              <c16:uniqueId val="{00000000-B1A4-4F52-9169-A5694173E3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84.3</c:v>
                </c:pt>
                <c:pt idx="4">
                  <c:v>82.88</c:v>
                </c:pt>
              </c:numCache>
            </c:numRef>
          </c:val>
          <c:smooth val="0"/>
          <c:extLst>
            <c:ext xmlns:c16="http://schemas.microsoft.com/office/drawing/2014/chart" uri="{C3380CC4-5D6E-409C-BE32-E72D297353CC}">
              <c16:uniqueId val="{00000001-B1A4-4F52-9169-A5694173E3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190.57</c:v>
                </c:pt>
                <c:pt idx="3">
                  <c:v>176.85</c:v>
                </c:pt>
                <c:pt idx="4">
                  <c:v>177.39</c:v>
                </c:pt>
              </c:numCache>
            </c:numRef>
          </c:val>
          <c:extLst>
            <c:ext xmlns:c16="http://schemas.microsoft.com/office/drawing/2014/chart" uri="{C3380CC4-5D6E-409C-BE32-E72D297353CC}">
              <c16:uniqueId val="{00000000-2F54-4613-8098-1EBE162ED7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185.47</c:v>
                </c:pt>
                <c:pt idx="4">
                  <c:v>187.76</c:v>
                </c:pt>
              </c:numCache>
            </c:numRef>
          </c:val>
          <c:smooth val="0"/>
          <c:extLst>
            <c:ext xmlns:c16="http://schemas.microsoft.com/office/drawing/2014/chart" uri="{C3380CC4-5D6E-409C-BE32-E72D297353CC}">
              <c16:uniqueId val="{00000001-2F54-4613-8098-1EBE162ED7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滑川市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33102</v>
      </c>
      <c r="AM8" s="51"/>
      <c r="AN8" s="51"/>
      <c r="AO8" s="51"/>
      <c r="AP8" s="51"/>
      <c r="AQ8" s="51"/>
      <c r="AR8" s="51"/>
      <c r="AS8" s="51"/>
      <c r="AT8" s="46">
        <f>データ!T6</f>
        <v>54.62</v>
      </c>
      <c r="AU8" s="46"/>
      <c r="AV8" s="46"/>
      <c r="AW8" s="46"/>
      <c r="AX8" s="46"/>
      <c r="AY8" s="46"/>
      <c r="AZ8" s="46"/>
      <c r="BA8" s="46"/>
      <c r="BB8" s="46">
        <f>データ!U6</f>
        <v>606.04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47.38</v>
      </c>
      <c r="J10" s="46"/>
      <c r="K10" s="46"/>
      <c r="L10" s="46"/>
      <c r="M10" s="46"/>
      <c r="N10" s="46"/>
      <c r="O10" s="46"/>
      <c r="P10" s="46">
        <f>データ!P6</f>
        <v>41.1</v>
      </c>
      <c r="Q10" s="46"/>
      <c r="R10" s="46"/>
      <c r="S10" s="46"/>
      <c r="T10" s="46"/>
      <c r="U10" s="46"/>
      <c r="V10" s="46"/>
      <c r="W10" s="46">
        <f>データ!Q6</f>
        <v>88.39</v>
      </c>
      <c r="X10" s="46"/>
      <c r="Y10" s="46"/>
      <c r="Z10" s="46"/>
      <c r="AA10" s="46"/>
      <c r="AB10" s="46"/>
      <c r="AC10" s="46"/>
      <c r="AD10" s="51">
        <f>データ!R6</f>
        <v>3593</v>
      </c>
      <c r="AE10" s="51"/>
      <c r="AF10" s="51"/>
      <c r="AG10" s="51"/>
      <c r="AH10" s="51"/>
      <c r="AI10" s="51"/>
      <c r="AJ10" s="51"/>
      <c r="AK10" s="2"/>
      <c r="AL10" s="51">
        <f>データ!V6</f>
        <v>13575</v>
      </c>
      <c r="AM10" s="51"/>
      <c r="AN10" s="51"/>
      <c r="AO10" s="51"/>
      <c r="AP10" s="51"/>
      <c r="AQ10" s="51"/>
      <c r="AR10" s="51"/>
      <c r="AS10" s="51"/>
      <c r="AT10" s="46">
        <f>データ!W6</f>
        <v>4.96</v>
      </c>
      <c r="AU10" s="46"/>
      <c r="AV10" s="46"/>
      <c r="AW10" s="46"/>
      <c r="AX10" s="46"/>
      <c r="AY10" s="46"/>
      <c r="AZ10" s="46"/>
      <c r="BA10" s="46"/>
      <c r="BB10" s="46">
        <f>データ!X6</f>
        <v>2736.9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814/rXOPuPpeZtLMScmopbfROBD8GraFy/F1eMpTYS40bZa12P7ie2GE3GZFbiDbbH1ylYWs4WyTL1pPcuVVPw==" saltValue="DbwwGt9952hVgOjvJ3Vn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162060</v>
      </c>
      <c r="D6" s="33">
        <f t="shared" si="3"/>
        <v>46</v>
      </c>
      <c r="E6" s="33">
        <f t="shared" si="3"/>
        <v>17</v>
      </c>
      <c r="F6" s="33">
        <f t="shared" si="3"/>
        <v>4</v>
      </c>
      <c r="G6" s="33">
        <f t="shared" si="3"/>
        <v>0</v>
      </c>
      <c r="H6" s="33" t="str">
        <f t="shared" si="3"/>
        <v>富山県　滑川市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47.38</v>
      </c>
      <c r="P6" s="34">
        <f t="shared" si="3"/>
        <v>41.1</v>
      </c>
      <c r="Q6" s="34">
        <f t="shared" si="3"/>
        <v>88.39</v>
      </c>
      <c r="R6" s="34">
        <f t="shared" si="3"/>
        <v>3593</v>
      </c>
      <c r="S6" s="34">
        <f t="shared" si="3"/>
        <v>33102</v>
      </c>
      <c r="T6" s="34">
        <f t="shared" si="3"/>
        <v>54.62</v>
      </c>
      <c r="U6" s="34">
        <f t="shared" si="3"/>
        <v>606.04</v>
      </c>
      <c r="V6" s="34">
        <f t="shared" si="3"/>
        <v>13575</v>
      </c>
      <c r="W6" s="34">
        <f t="shared" si="3"/>
        <v>4.96</v>
      </c>
      <c r="X6" s="34">
        <f t="shared" si="3"/>
        <v>2736.9</v>
      </c>
      <c r="Y6" s="35" t="str">
        <f>IF(Y7="",NA(),Y7)</f>
        <v>-</v>
      </c>
      <c r="Z6" s="35" t="str">
        <f t="shared" ref="Z6:AH6" si="4">IF(Z7="",NA(),Z7)</f>
        <v>-</v>
      </c>
      <c r="AA6" s="35">
        <f t="shared" si="4"/>
        <v>118.35</v>
      </c>
      <c r="AB6" s="35">
        <f t="shared" si="4"/>
        <v>122.45</v>
      </c>
      <c r="AC6" s="35">
        <f t="shared" si="4"/>
        <v>109.4</v>
      </c>
      <c r="AD6" s="35" t="str">
        <f t="shared" si="4"/>
        <v>-</v>
      </c>
      <c r="AE6" s="35" t="str">
        <f t="shared" si="4"/>
        <v>-</v>
      </c>
      <c r="AF6" s="35">
        <f t="shared" si="4"/>
        <v>101.72</v>
      </c>
      <c r="AG6" s="35">
        <f t="shared" si="4"/>
        <v>103.34</v>
      </c>
      <c r="AH6" s="35">
        <f t="shared" si="4"/>
        <v>102.7</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112.88</v>
      </c>
      <c r="AR6" s="35">
        <f t="shared" si="5"/>
        <v>29.74</v>
      </c>
      <c r="AS6" s="35">
        <f t="shared" si="5"/>
        <v>48.2</v>
      </c>
      <c r="AT6" s="34" t="str">
        <f>IF(AT7="","",IF(AT7="-","【-】","【"&amp;SUBSTITUTE(TEXT(AT7,"#,##0.00"),"-","△")&amp;"】"))</f>
        <v>【61.55】</v>
      </c>
      <c r="AU6" s="35" t="str">
        <f>IF(AU7="",NA(),AU7)</f>
        <v>-</v>
      </c>
      <c r="AV6" s="35" t="str">
        <f t="shared" ref="AV6:BD6" si="6">IF(AV7="",NA(),AV7)</f>
        <v>-</v>
      </c>
      <c r="AW6" s="35">
        <f t="shared" si="6"/>
        <v>64.239999999999995</v>
      </c>
      <c r="AX6" s="35">
        <f t="shared" si="6"/>
        <v>118.8</v>
      </c>
      <c r="AY6" s="35">
        <f t="shared" si="6"/>
        <v>143.03</v>
      </c>
      <c r="AZ6" s="35" t="str">
        <f t="shared" si="6"/>
        <v>-</v>
      </c>
      <c r="BA6" s="35" t="str">
        <f t="shared" si="6"/>
        <v>-</v>
      </c>
      <c r="BB6" s="35">
        <f t="shared" si="6"/>
        <v>49.18</v>
      </c>
      <c r="BC6" s="35">
        <f t="shared" si="6"/>
        <v>53.44</v>
      </c>
      <c r="BD6" s="35">
        <f t="shared" si="6"/>
        <v>46.85</v>
      </c>
      <c r="BE6" s="34" t="str">
        <f>IF(BE7="","",IF(BE7="-","【-】","【"&amp;SUBSTITUTE(TEXT(BE7,"#,##0.00"),"-","△")&amp;"】"))</f>
        <v>【45.34】</v>
      </c>
      <c r="BF6" s="35" t="str">
        <f>IF(BF7="",NA(),BF7)</f>
        <v>-</v>
      </c>
      <c r="BG6" s="35" t="str">
        <f t="shared" ref="BG6:BO6" si="7">IF(BG7="",NA(),BG7)</f>
        <v>-</v>
      </c>
      <c r="BH6" s="35">
        <f t="shared" si="7"/>
        <v>1348</v>
      </c>
      <c r="BI6" s="35">
        <f t="shared" si="7"/>
        <v>1498.53</v>
      </c>
      <c r="BJ6" s="35">
        <f t="shared" si="7"/>
        <v>1487.94</v>
      </c>
      <c r="BK6" s="35" t="str">
        <f t="shared" si="7"/>
        <v>-</v>
      </c>
      <c r="BL6" s="35" t="str">
        <f t="shared" si="7"/>
        <v>-</v>
      </c>
      <c r="BM6" s="35">
        <f t="shared" si="7"/>
        <v>1194.1500000000001</v>
      </c>
      <c r="BN6" s="35">
        <f t="shared" si="7"/>
        <v>1267.3900000000001</v>
      </c>
      <c r="BO6" s="35">
        <f t="shared" si="7"/>
        <v>1268.6300000000001</v>
      </c>
      <c r="BP6" s="34" t="str">
        <f>IF(BP7="","",IF(BP7="-","【-】","【"&amp;SUBSTITUTE(TEXT(BP7,"#,##0.00"),"-","△")&amp;"】"))</f>
        <v>【1,260.21】</v>
      </c>
      <c r="BQ6" s="35" t="str">
        <f>IF(BQ7="",NA(),BQ7)</f>
        <v>-</v>
      </c>
      <c r="BR6" s="35" t="str">
        <f t="shared" ref="BR6:BZ6" si="8">IF(BR7="",NA(),BR7)</f>
        <v>-</v>
      </c>
      <c r="BS6" s="35">
        <f t="shared" si="8"/>
        <v>99.9</v>
      </c>
      <c r="BT6" s="35">
        <f t="shared" si="8"/>
        <v>100</v>
      </c>
      <c r="BU6" s="35">
        <f t="shared" si="8"/>
        <v>100</v>
      </c>
      <c r="BV6" s="35" t="str">
        <f t="shared" si="8"/>
        <v>-</v>
      </c>
      <c r="BW6" s="35" t="str">
        <f t="shared" si="8"/>
        <v>-</v>
      </c>
      <c r="BX6" s="35">
        <f t="shared" si="8"/>
        <v>72.260000000000005</v>
      </c>
      <c r="BY6" s="35">
        <f t="shared" si="8"/>
        <v>84.3</v>
      </c>
      <c r="BZ6" s="35">
        <f t="shared" si="8"/>
        <v>82.88</v>
      </c>
      <c r="CA6" s="34" t="str">
        <f>IF(CA7="","",IF(CA7="-","【-】","【"&amp;SUBSTITUTE(TEXT(CA7,"#,##0.00"),"-","△")&amp;"】"))</f>
        <v>【75.29】</v>
      </c>
      <c r="CB6" s="35" t="str">
        <f>IF(CB7="",NA(),CB7)</f>
        <v>-</v>
      </c>
      <c r="CC6" s="35" t="str">
        <f t="shared" ref="CC6:CK6" si="9">IF(CC7="",NA(),CC7)</f>
        <v>-</v>
      </c>
      <c r="CD6" s="35">
        <f t="shared" si="9"/>
        <v>190.57</v>
      </c>
      <c r="CE6" s="35">
        <f t="shared" si="9"/>
        <v>176.85</v>
      </c>
      <c r="CF6" s="35">
        <f t="shared" si="9"/>
        <v>177.39</v>
      </c>
      <c r="CG6" s="35" t="str">
        <f t="shared" si="9"/>
        <v>-</v>
      </c>
      <c r="CH6" s="35" t="str">
        <f t="shared" si="9"/>
        <v>-</v>
      </c>
      <c r="CI6" s="35">
        <f t="shared" si="9"/>
        <v>230.02</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42.56</v>
      </c>
      <c r="CU6" s="35">
        <f t="shared" si="10"/>
        <v>45.68</v>
      </c>
      <c r="CV6" s="35">
        <f t="shared" si="10"/>
        <v>45.87</v>
      </c>
      <c r="CW6" s="34" t="str">
        <f>IF(CW7="","",IF(CW7="-","【-】","【"&amp;SUBSTITUTE(TEXT(CW7,"#,##0.00"),"-","△")&amp;"】"))</f>
        <v>【42.90】</v>
      </c>
      <c r="CX6" s="35" t="str">
        <f>IF(CX7="",NA(),CX7)</f>
        <v>-</v>
      </c>
      <c r="CY6" s="35" t="str">
        <f t="shared" ref="CY6:DG6" si="11">IF(CY7="",NA(),CY7)</f>
        <v>-</v>
      </c>
      <c r="CZ6" s="35">
        <f t="shared" si="11"/>
        <v>79.23</v>
      </c>
      <c r="DA6" s="35">
        <f t="shared" si="11"/>
        <v>77.900000000000006</v>
      </c>
      <c r="DB6" s="35">
        <f t="shared" si="11"/>
        <v>78.28</v>
      </c>
      <c r="DC6" s="35" t="str">
        <f t="shared" si="11"/>
        <v>-</v>
      </c>
      <c r="DD6" s="35" t="str">
        <f t="shared" si="11"/>
        <v>-</v>
      </c>
      <c r="DE6" s="35">
        <f t="shared" si="11"/>
        <v>83.32</v>
      </c>
      <c r="DF6" s="35">
        <f t="shared" si="11"/>
        <v>87.96</v>
      </c>
      <c r="DG6" s="35">
        <f t="shared" si="11"/>
        <v>87.65</v>
      </c>
      <c r="DH6" s="34" t="str">
        <f>IF(DH7="","",IF(DH7="-","【-】","【"&amp;SUBSTITUTE(TEXT(DH7,"#,##0.00"),"-","△")&amp;"】"))</f>
        <v>【84.75】</v>
      </c>
      <c r="DI6" s="35" t="str">
        <f>IF(DI7="",NA(),DI7)</f>
        <v>-</v>
      </c>
      <c r="DJ6" s="35" t="str">
        <f t="shared" ref="DJ6:DR6" si="12">IF(DJ7="",NA(),DJ7)</f>
        <v>-</v>
      </c>
      <c r="DK6" s="35">
        <f t="shared" si="12"/>
        <v>2.25</v>
      </c>
      <c r="DL6" s="35">
        <f t="shared" si="12"/>
        <v>4.28</v>
      </c>
      <c r="DM6" s="35">
        <f t="shared" si="12"/>
        <v>6.11</v>
      </c>
      <c r="DN6" s="35" t="str">
        <f t="shared" si="12"/>
        <v>-</v>
      </c>
      <c r="DO6" s="35" t="str">
        <f t="shared" si="12"/>
        <v>-</v>
      </c>
      <c r="DP6" s="35">
        <f t="shared" si="12"/>
        <v>24.68</v>
      </c>
      <c r="DQ6" s="35">
        <f t="shared" si="12"/>
        <v>27.82</v>
      </c>
      <c r="DR6" s="35">
        <f t="shared" si="12"/>
        <v>29.24</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4">
        <f t="shared" si="13"/>
        <v>0</v>
      </c>
      <c r="EC6" s="34">
        <f t="shared" si="13"/>
        <v>0</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0.04</v>
      </c>
      <c r="EN6" s="35">
        <f t="shared" si="14"/>
        <v>0.06</v>
      </c>
      <c r="EO6" s="34" t="str">
        <f>IF(EO7="","",IF(EO7="-","【-】","【"&amp;SUBSTITUTE(TEXT(EO7,"#,##0.00"),"-","△")&amp;"】"))</f>
        <v>【0.30】</v>
      </c>
    </row>
    <row r="7" spans="1:148" s="36" customFormat="1" x14ac:dyDescent="0.15">
      <c r="A7" s="28"/>
      <c r="B7" s="37">
        <v>2020</v>
      </c>
      <c r="C7" s="37">
        <v>162060</v>
      </c>
      <c r="D7" s="37">
        <v>46</v>
      </c>
      <c r="E7" s="37">
        <v>17</v>
      </c>
      <c r="F7" s="37">
        <v>4</v>
      </c>
      <c r="G7" s="37">
        <v>0</v>
      </c>
      <c r="H7" s="37" t="s">
        <v>96</v>
      </c>
      <c r="I7" s="37" t="s">
        <v>97</v>
      </c>
      <c r="J7" s="37" t="s">
        <v>98</v>
      </c>
      <c r="K7" s="37" t="s">
        <v>99</v>
      </c>
      <c r="L7" s="37" t="s">
        <v>100</v>
      </c>
      <c r="M7" s="37" t="s">
        <v>101</v>
      </c>
      <c r="N7" s="38" t="s">
        <v>102</v>
      </c>
      <c r="O7" s="38">
        <v>47.38</v>
      </c>
      <c r="P7" s="38">
        <v>41.1</v>
      </c>
      <c r="Q7" s="38">
        <v>88.39</v>
      </c>
      <c r="R7" s="38">
        <v>3593</v>
      </c>
      <c r="S7" s="38">
        <v>33102</v>
      </c>
      <c r="T7" s="38">
        <v>54.62</v>
      </c>
      <c r="U7" s="38">
        <v>606.04</v>
      </c>
      <c r="V7" s="38">
        <v>13575</v>
      </c>
      <c r="W7" s="38">
        <v>4.96</v>
      </c>
      <c r="X7" s="38">
        <v>2736.9</v>
      </c>
      <c r="Y7" s="38" t="s">
        <v>102</v>
      </c>
      <c r="Z7" s="38" t="s">
        <v>102</v>
      </c>
      <c r="AA7" s="38">
        <v>118.35</v>
      </c>
      <c r="AB7" s="38">
        <v>122.45</v>
      </c>
      <c r="AC7" s="38">
        <v>109.4</v>
      </c>
      <c r="AD7" s="38" t="s">
        <v>102</v>
      </c>
      <c r="AE7" s="38" t="s">
        <v>102</v>
      </c>
      <c r="AF7" s="38">
        <v>101.72</v>
      </c>
      <c r="AG7" s="38">
        <v>103.34</v>
      </c>
      <c r="AH7" s="38">
        <v>102.7</v>
      </c>
      <c r="AI7" s="38">
        <v>104.83</v>
      </c>
      <c r="AJ7" s="38" t="s">
        <v>102</v>
      </c>
      <c r="AK7" s="38" t="s">
        <v>102</v>
      </c>
      <c r="AL7" s="38">
        <v>0</v>
      </c>
      <c r="AM7" s="38">
        <v>0</v>
      </c>
      <c r="AN7" s="38">
        <v>0</v>
      </c>
      <c r="AO7" s="38" t="s">
        <v>102</v>
      </c>
      <c r="AP7" s="38" t="s">
        <v>102</v>
      </c>
      <c r="AQ7" s="38">
        <v>112.88</v>
      </c>
      <c r="AR7" s="38">
        <v>29.74</v>
      </c>
      <c r="AS7" s="38">
        <v>48.2</v>
      </c>
      <c r="AT7" s="38">
        <v>61.55</v>
      </c>
      <c r="AU7" s="38" t="s">
        <v>102</v>
      </c>
      <c r="AV7" s="38" t="s">
        <v>102</v>
      </c>
      <c r="AW7" s="38">
        <v>64.239999999999995</v>
      </c>
      <c r="AX7" s="38">
        <v>118.8</v>
      </c>
      <c r="AY7" s="38">
        <v>143.03</v>
      </c>
      <c r="AZ7" s="38" t="s">
        <v>102</v>
      </c>
      <c r="BA7" s="38" t="s">
        <v>102</v>
      </c>
      <c r="BB7" s="38">
        <v>49.18</v>
      </c>
      <c r="BC7" s="38">
        <v>53.44</v>
      </c>
      <c r="BD7" s="38">
        <v>46.85</v>
      </c>
      <c r="BE7" s="38">
        <v>45.34</v>
      </c>
      <c r="BF7" s="38" t="s">
        <v>102</v>
      </c>
      <c r="BG7" s="38" t="s">
        <v>102</v>
      </c>
      <c r="BH7" s="38">
        <v>1348</v>
      </c>
      <c r="BI7" s="38">
        <v>1498.53</v>
      </c>
      <c r="BJ7" s="38">
        <v>1487.94</v>
      </c>
      <c r="BK7" s="38" t="s">
        <v>102</v>
      </c>
      <c r="BL7" s="38" t="s">
        <v>102</v>
      </c>
      <c r="BM7" s="38">
        <v>1194.1500000000001</v>
      </c>
      <c r="BN7" s="38">
        <v>1267.3900000000001</v>
      </c>
      <c r="BO7" s="38">
        <v>1268.6300000000001</v>
      </c>
      <c r="BP7" s="38">
        <v>1260.21</v>
      </c>
      <c r="BQ7" s="38" t="s">
        <v>102</v>
      </c>
      <c r="BR7" s="38" t="s">
        <v>102</v>
      </c>
      <c r="BS7" s="38">
        <v>99.9</v>
      </c>
      <c r="BT7" s="38">
        <v>100</v>
      </c>
      <c r="BU7" s="38">
        <v>100</v>
      </c>
      <c r="BV7" s="38" t="s">
        <v>102</v>
      </c>
      <c r="BW7" s="38" t="s">
        <v>102</v>
      </c>
      <c r="BX7" s="38">
        <v>72.260000000000005</v>
      </c>
      <c r="BY7" s="38">
        <v>84.3</v>
      </c>
      <c r="BZ7" s="38">
        <v>82.88</v>
      </c>
      <c r="CA7" s="38">
        <v>75.290000000000006</v>
      </c>
      <c r="CB7" s="38" t="s">
        <v>102</v>
      </c>
      <c r="CC7" s="38" t="s">
        <v>102</v>
      </c>
      <c r="CD7" s="38">
        <v>190.57</v>
      </c>
      <c r="CE7" s="38">
        <v>176.85</v>
      </c>
      <c r="CF7" s="38">
        <v>177.39</v>
      </c>
      <c r="CG7" s="38" t="s">
        <v>102</v>
      </c>
      <c r="CH7" s="38" t="s">
        <v>102</v>
      </c>
      <c r="CI7" s="38">
        <v>230.02</v>
      </c>
      <c r="CJ7" s="38">
        <v>185.47</v>
      </c>
      <c r="CK7" s="38">
        <v>187.76</v>
      </c>
      <c r="CL7" s="38">
        <v>215.41</v>
      </c>
      <c r="CM7" s="38" t="s">
        <v>102</v>
      </c>
      <c r="CN7" s="38" t="s">
        <v>102</v>
      </c>
      <c r="CO7" s="38" t="s">
        <v>102</v>
      </c>
      <c r="CP7" s="38" t="s">
        <v>102</v>
      </c>
      <c r="CQ7" s="38" t="s">
        <v>102</v>
      </c>
      <c r="CR7" s="38" t="s">
        <v>102</v>
      </c>
      <c r="CS7" s="38" t="s">
        <v>102</v>
      </c>
      <c r="CT7" s="38">
        <v>42.56</v>
      </c>
      <c r="CU7" s="38">
        <v>45.68</v>
      </c>
      <c r="CV7" s="38">
        <v>45.87</v>
      </c>
      <c r="CW7" s="38">
        <v>42.9</v>
      </c>
      <c r="CX7" s="38" t="s">
        <v>102</v>
      </c>
      <c r="CY7" s="38" t="s">
        <v>102</v>
      </c>
      <c r="CZ7" s="38">
        <v>79.23</v>
      </c>
      <c r="DA7" s="38">
        <v>77.900000000000006</v>
      </c>
      <c r="DB7" s="38">
        <v>78.28</v>
      </c>
      <c r="DC7" s="38" t="s">
        <v>102</v>
      </c>
      <c r="DD7" s="38" t="s">
        <v>102</v>
      </c>
      <c r="DE7" s="38">
        <v>83.32</v>
      </c>
      <c r="DF7" s="38">
        <v>87.96</v>
      </c>
      <c r="DG7" s="38">
        <v>87.65</v>
      </c>
      <c r="DH7" s="38">
        <v>84.75</v>
      </c>
      <c r="DI7" s="38" t="s">
        <v>102</v>
      </c>
      <c r="DJ7" s="38" t="s">
        <v>102</v>
      </c>
      <c r="DK7" s="38">
        <v>2.25</v>
      </c>
      <c r="DL7" s="38">
        <v>4.28</v>
      </c>
      <c r="DM7" s="38">
        <v>6.11</v>
      </c>
      <c r="DN7" s="38" t="s">
        <v>102</v>
      </c>
      <c r="DO7" s="38" t="s">
        <v>102</v>
      </c>
      <c r="DP7" s="38">
        <v>24.68</v>
      </c>
      <c r="DQ7" s="38">
        <v>27.82</v>
      </c>
      <c r="DR7" s="38">
        <v>29.24</v>
      </c>
      <c r="DS7" s="38">
        <v>23.6</v>
      </c>
      <c r="DT7" s="38" t="s">
        <v>102</v>
      </c>
      <c r="DU7" s="38" t="s">
        <v>102</v>
      </c>
      <c r="DV7" s="38">
        <v>0</v>
      </c>
      <c r="DW7" s="38">
        <v>0</v>
      </c>
      <c r="DX7" s="38">
        <v>0</v>
      </c>
      <c r="DY7" s="38" t="s">
        <v>102</v>
      </c>
      <c r="DZ7" s="38" t="s">
        <v>102</v>
      </c>
      <c r="EA7" s="38">
        <v>0.01</v>
      </c>
      <c r="EB7" s="38">
        <v>0</v>
      </c>
      <c r="EC7" s="38">
        <v>0</v>
      </c>
      <c r="ED7" s="38">
        <v>0.01</v>
      </c>
      <c r="EE7" s="38" t="s">
        <v>102</v>
      </c>
      <c r="EF7" s="38" t="s">
        <v>102</v>
      </c>
      <c r="EG7" s="38">
        <v>0</v>
      </c>
      <c r="EH7" s="38">
        <v>0</v>
      </c>
      <c r="EI7" s="38">
        <v>0</v>
      </c>
      <c r="EJ7" s="38" t="s">
        <v>102</v>
      </c>
      <c r="EK7" s="38" t="s">
        <v>102</v>
      </c>
      <c r="EL7" s="38">
        <v>0.13</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上下水道課LG系ユーザー10</cp:lastModifiedBy>
  <dcterms:created xsi:type="dcterms:W3CDTF">2021-12-03T07:23:35Z</dcterms:created>
  <dcterms:modified xsi:type="dcterms:W3CDTF">2022-01-20T14:14:38Z</dcterms:modified>
  <cp:category/>
</cp:coreProperties>
</file>