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0103共通財務\下水道事業\財政課・県市町村支援課照会（H25~）\R3\1.17 経営比較分析表\"/>
    </mc:Choice>
  </mc:AlternateContent>
  <workbookProtection workbookAlgorithmName="SHA-512" workbookHashValue="ayqobqZBczVKELFWpUA+pBPotLaxfZ7jd8nghU9oBQgmzSXQLrloQ6x4WCT4a2KauUIBLrJH/ZrFIMYbNEoB4g==" workbookSaltValue="4YErTnaxC5IWaUVKZ2hoP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E85" i="4"/>
  <c r="AT10" i="4"/>
  <c r="AL10" i="4"/>
  <c r="W10" i="4"/>
  <c r="I10" i="4"/>
  <c r="BB8" i="4"/>
  <c r="AL8" i="4"/>
  <c r="AD8" i="4"/>
  <c r="P8" i="4"/>
  <c r="I8" i="4"/>
  <c r="B8" i="4"/>
</calcChain>
</file>

<file path=xl/sharedStrings.xml><?xml version="1.0" encoding="utf-8"?>
<sst xmlns="http://schemas.openxmlformats.org/spreadsheetml/2006/main" count="231" uniqueCount="119">
  <si>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</si>
  <si>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</si>
  <si>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</si>
  <si>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</si>
  <si>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</si>
  <si>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</si>
  <si>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</si>
  <si>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</si>
  <si>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</si>
  <si>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</si>
  <si>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</si>
  <si>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</si>
  <si>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</si>
  <si>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</si>
  <si>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</si>
  <si>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</si>
  <si>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</si>
  <si>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</si>
  <si>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</si>
  <si>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</si>
  <si>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</si>
  <si>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</si>
  <si>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</si>
  <si>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</si>
  <si>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</si>
  <si>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</si>
  <si>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</si>
  <si>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</si>
  <si>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</si>
  <si>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</si>
  <si>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</si>
  <si>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</si>
  <si>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</si>
  <si>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</si>
  <si>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</si>
  <si>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</si>
  <si>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</si>
  <si>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</si>
  <si>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</si>
  <si>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</si>
  <si>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</si>
  <si>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</si>
  <si>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</si>
  <si>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</si>
  <si>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</si>
  <si>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</si>
  <si>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</si>
  <si>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</si>
  <si>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</si>
  <si>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</si>
  <si>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</si>
  <si>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</si>
  <si>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</si>
  <si>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</si>
  <si>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</si>
  <si>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</si>
  <si>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</si>
  <si>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</si>
  <si>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</si>
  <si>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</si>
  <si>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</si>
  <si>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</si>
  <si>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</si>
  <si>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</si>
  <si>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</si>
  <si>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</si>
  <si>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</si>
  <si>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</si>
  <si>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</si>
  <si>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</si>
  <si>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</si>
  <si>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</si>
  <si>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</si>
  <si>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</si>
  <si>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</si>
  <si>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</si>
  <si>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</si>
  <si>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</si>
  <si>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</si>
  <si>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</si>
  <si>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</si>
  <si>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</si>
  <si>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</si>
  <si>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</si>
  <si>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</si>
  <si>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</si>
  <si>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</si>
  <si>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</si>
  <si>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</si>
  <si>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</si>
  <si>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</si>
  <si>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</si>
  <si>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</si>
  <si>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</si>
  <si>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</si>
  <si>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</si>
  <si>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</si>
  <si>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</si>
  <si>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</si>
  <si>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</si>
  <si>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</si>
  <si>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</si>
  <si>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</si>
  <si>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</si>
  <si>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</si>
  <si>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</si>
  <si>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</si>
  <si>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</si>
  <si>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</si>
  <si>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</si>
  <si>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</si>
  <si>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</si>
  <si>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</si>
  <si>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</si>
  <si>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</si>
  <si>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</si>
  <si>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当市における公共下水道事業の創設は平成４年であることから、法定耐用年数を経過した管渠等はないが、有形固定資産減価償却率は年々上昇している。効率的な施設の管理と持続的な処理機能を確保するため、計画的な設備更新に加え、老朽化が進む農業集落排水施設については公共下水道へ計画的に統合し施設の更新工事費及び維持管理費を削減する必要がある。
</t>
    <phoneticPr fontId="4"/>
  </si>
  <si>
    <r>
      <t>経常収支比率について、令和</t>
    </r>
    <r>
      <rPr>
        <sz val="11"/>
        <color rgb="FFFF0000"/>
        <rFont val="ＭＳ ゴシック"/>
        <family val="3"/>
        <charset val="128"/>
      </rPr>
      <t>２</t>
    </r>
    <r>
      <rPr>
        <sz val="11"/>
        <color theme="1"/>
        <rFont val="ＭＳ ゴシック"/>
        <family val="3"/>
        <charset val="128"/>
      </rPr>
      <t>年度は黒字となっており、かつ累積欠損金は発生していない。
流動比率については、近年マイナスの値が続いている。今後、企業債の償還が進むにつれ、流動負債の減少が見込まれるが、</t>
    </r>
    <r>
      <rPr>
        <sz val="11"/>
        <color rgb="FFFF0000"/>
        <rFont val="ＭＳ ゴシック"/>
        <family val="3"/>
        <charset val="128"/>
      </rPr>
      <t>流動資産がマイナスの値であるため、</t>
    </r>
    <r>
      <rPr>
        <sz val="11"/>
        <color theme="1"/>
        <rFont val="ＭＳ ゴシック"/>
        <family val="3"/>
        <charset val="128"/>
      </rPr>
      <t>使用料改定等による使用料増加</t>
    </r>
    <r>
      <rPr>
        <sz val="11"/>
        <color rgb="FFFF0000"/>
        <rFont val="ＭＳ ゴシック"/>
        <family val="3"/>
        <charset val="128"/>
      </rPr>
      <t>や、他事業との適正な費用配分について検討し、</t>
    </r>
    <r>
      <rPr>
        <sz val="11"/>
        <color theme="1"/>
        <rFont val="ＭＳ ゴシック"/>
        <family val="3"/>
        <charset val="128"/>
      </rPr>
      <t>流動資産の値をプラスにしていけるよう尽力する。なお、下水道事業全体での流動比率は、38.9％となっている。
企業債残高対事業規模比率について、前年度から大きく増加したのは、決算統計の算出方法を変更したこと</t>
    </r>
    <r>
      <rPr>
        <sz val="11"/>
        <color rgb="FFFF0000"/>
        <rFont val="ＭＳ ゴシック"/>
        <family val="3"/>
        <charset val="128"/>
      </rPr>
      <t>により、企業債償還の一般会計負担額が前年度から減少</t>
    </r>
    <r>
      <rPr>
        <sz val="11"/>
        <color theme="1"/>
        <rFont val="ＭＳ ゴシック"/>
        <family val="3"/>
        <charset val="128"/>
      </rPr>
      <t>したことが要因である。
経費回収率の減少、汚水処理原価の増加ついては、決算統計の算出方法を変更したことにより</t>
    </r>
    <r>
      <rPr>
        <sz val="11"/>
        <color rgb="FFFF0000"/>
        <rFont val="ＭＳ ゴシック"/>
        <family val="3"/>
        <charset val="128"/>
      </rPr>
      <t>、汚水処理費用が前年度から増加</t>
    </r>
    <r>
      <rPr>
        <sz val="11"/>
        <color theme="1"/>
        <rFont val="ＭＳ ゴシック"/>
        <family val="3"/>
        <charset val="128"/>
      </rPr>
      <t xml:space="preserve">したことが要因である。
施設利用率については、平均処理水量が減少したため比率が減少している。
水洗化率については、年々増加しているものの現在処理区域内人口、現在水洗便所設置済人口ともに減少しているため、水質保全、持続可能な事業運営の観点から、下水道未加入世帯への啓発活動が必要である。
</t>
    </r>
    <rPh sb="110" eb="111">
      <t>チ</t>
    </rPh>
    <rPh sb="133" eb="134">
      <t>タ</t>
    </rPh>
    <rPh sb="134" eb="136">
      <t>ジギョウ</t>
    </rPh>
    <rPh sb="141" eb="143">
      <t>ヒヨウ</t>
    </rPh>
    <rPh sb="149" eb="151">
      <t>ケントウ</t>
    </rPh>
    <rPh sb="233" eb="235">
      <t>ゾウカ</t>
    </rPh>
    <rPh sb="260" eb="262">
      <t>キギョウ</t>
    </rPh>
    <rPh sb="262" eb="263">
      <t>サイ</t>
    </rPh>
    <rPh sb="263" eb="265">
      <t>ショウカン</t>
    </rPh>
    <rPh sb="266" eb="268">
      <t>イッパン</t>
    </rPh>
    <rPh sb="268" eb="270">
      <t>カイケイ</t>
    </rPh>
    <rPh sb="270" eb="272">
      <t>フタン</t>
    </rPh>
    <rPh sb="272" eb="273">
      <t>ガク</t>
    </rPh>
    <rPh sb="274" eb="276">
      <t>ゼンネン</t>
    </rPh>
    <rPh sb="276" eb="277">
      <t>ド</t>
    </rPh>
    <rPh sb="279" eb="281">
      <t>ゲンショウ</t>
    </rPh>
    <rPh sb="300" eb="302">
      <t>ゲンショウ</t>
    </rPh>
    <rPh sb="310" eb="312">
      <t>ゾウカ</t>
    </rPh>
    <rPh sb="349" eb="351">
      <t>ゾウカ</t>
    </rPh>
    <rPh sb="364" eb="366">
      <t>シセツ</t>
    </rPh>
    <rPh sb="366" eb="369">
      <t>リヨウリツ</t>
    </rPh>
    <rPh sb="375" eb="377">
      <t>ヘイキン</t>
    </rPh>
    <rPh sb="377" eb="379">
      <t>ショリ</t>
    </rPh>
    <rPh sb="379" eb="381">
      <t>スイリョウ</t>
    </rPh>
    <rPh sb="382" eb="384">
      <t>ゲンショウ</t>
    </rPh>
    <rPh sb="388" eb="390">
      <t>ヒリツ</t>
    </rPh>
    <rPh sb="391" eb="393">
      <t>ゲンショウ</t>
    </rPh>
    <phoneticPr fontId="4"/>
  </si>
  <si>
    <r>
      <t>将来の人口減少による使用料収入の減、施設の老朽化等に伴う更新に備えた財源の確保を図る観点から、</t>
    </r>
    <r>
      <rPr>
        <sz val="11"/>
        <color rgb="FFFF0000"/>
        <rFont val="ＭＳ ゴシック"/>
        <family val="3"/>
        <charset val="128"/>
      </rPr>
      <t>使用料改定を令和4年、令和6年に行う予定である。改定以降も、</t>
    </r>
    <r>
      <rPr>
        <sz val="11"/>
        <color theme="1"/>
        <rFont val="ＭＳ ゴシック"/>
        <family val="3"/>
        <charset val="128"/>
      </rPr>
      <t xml:space="preserve">5年毎に使用料の見直しを行うこととしており、経営基盤の強化と持続可能な事業運営に努める。
</t>
    </r>
    <rPh sb="47" eb="50">
      <t>シヨウリョウ</t>
    </rPh>
    <rPh sb="50" eb="52">
      <t>カイテイ</t>
    </rPh>
    <rPh sb="58" eb="60">
      <t>レイワ</t>
    </rPh>
    <rPh sb="61" eb="62">
      <t>ネン</t>
    </rPh>
    <rPh sb="63" eb="64">
      <t>オコナ</t>
    </rPh>
    <rPh sb="65" eb="67">
      <t>ヨテイ</t>
    </rPh>
    <rPh sb="71" eb="73">
      <t>カイテイ</t>
    </rPh>
    <rPh sb="73" eb="75">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</si>
</sst>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0F-4B2F-944A-F1251C16124F}"/>
            </c:ext>
          </c:extLst>
        </c:ser>
        <c:dLbls>
          <c:showLegendKey val="0"/>
          <c:showVal val="0"/>
          <c:showCatName val="0"/>
          <c:showSerName val="0"/>
          <c:showPercent val="0"/>
          <c:showBubbleSize val="0"/>
        </c:dLbls>
        <c:gapWidth val="150"/>
        <c:axId val="344873120"/>
        <c:axId val="34651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xmlns:c16r2="http://schemas.microsoft.com/office/drawing/2015/06/chart">
            <c:ext xmlns:c16="http://schemas.microsoft.com/office/drawing/2014/chart" uri="{C3380CC4-5D6E-409C-BE32-E72D297353CC}">
              <c16:uniqueId val="{00000001-470F-4B2F-944A-F1251C16124F}"/>
            </c:ext>
          </c:extLst>
        </c:ser>
        <c:dLbls>
          <c:showLegendKey val="0"/>
          <c:showVal val="0"/>
          <c:showCatName val="0"/>
          <c:showSerName val="0"/>
          <c:showPercent val="0"/>
          <c:showBubbleSize val="0"/>
        </c:dLbls>
        <c:marker val="1"/>
        <c:smooth val="0"/>
        <c:axId val="344873120"/>
        <c:axId val="346512520"/>
      </c:lineChart>
      <c:dateAx>
        <c:axId val="344873120"/>
        <c:scaling>
          <c:orientation val="minMax"/>
        </c:scaling>
        <c:delete val="1"/>
        <c:axPos val="b"/>
        <c:numFmt formatCode="&quot;H&quot;yy" sourceLinked="1"/>
        <c:majorTickMark val="none"/>
        <c:minorTickMark val="none"/>
        <c:tickLblPos val="none"/>
        <c:crossAx val="346512520"/>
        <c:crosses val="autoZero"/>
        <c:auto val="1"/>
        <c:lblOffset val="100"/>
        <c:baseTimeUnit val="years"/>
      </c:dateAx>
      <c:valAx>
        <c:axId val="34651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8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59.8</c:v>
                </c:pt>
                <c:pt idx="1">
                  <c:v>71.989999999999995</c:v>
                </c:pt>
                <c:pt idx="2">
                  <c:v>81.09</c:v>
                </c:pt>
                <c:pt idx="3">
                  <c:v>76.13</c:v>
                </c:pt>
                <c:pt idx="4">
                  <c:v>56.36</c:v>
                </c:pt>
              </c:numCache>
            </c:numRef>
          </c:val>
          <c:extLst xmlns:c16r2="http://schemas.microsoft.com/office/drawing/2015/06/chart">
            <c:ext xmlns:c16="http://schemas.microsoft.com/office/drawing/2014/chart" uri="{C3380CC4-5D6E-409C-BE32-E72D297353CC}">
              <c16:uniqueId val="{00000000-D375-4986-B5D0-F8D7F8C85161}"/>
            </c:ext>
          </c:extLst>
        </c:ser>
        <c:dLbls>
          <c:showLegendKey val="0"/>
          <c:showVal val="0"/>
          <c:showCatName val="0"/>
          <c:showSerName val="0"/>
          <c:showPercent val="0"/>
          <c:showBubbleSize val="0"/>
        </c:dLbls>
        <c:gapWidth val="150"/>
        <c:axId val="346733088"/>
        <c:axId val="34651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xmlns:c16r2="http://schemas.microsoft.com/office/drawing/2015/06/chart">
            <c:ext xmlns:c16="http://schemas.microsoft.com/office/drawing/2014/chart" uri="{C3380CC4-5D6E-409C-BE32-E72D297353CC}">
              <c16:uniqueId val="{00000001-D375-4986-B5D0-F8D7F8C85161}"/>
            </c:ext>
          </c:extLst>
        </c:ser>
        <c:dLbls>
          <c:showLegendKey val="0"/>
          <c:showVal val="0"/>
          <c:showCatName val="0"/>
          <c:showSerName val="0"/>
          <c:showPercent val="0"/>
          <c:showBubbleSize val="0"/>
        </c:dLbls>
        <c:marker val="1"/>
        <c:smooth val="0"/>
        <c:axId val="346733088"/>
        <c:axId val="346518008"/>
      </c:lineChart>
      <c:dateAx>
        <c:axId val="346733088"/>
        <c:scaling>
          <c:orientation val="minMax"/>
        </c:scaling>
        <c:delete val="1"/>
        <c:axPos val="b"/>
        <c:numFmt formatCode="&quot;H&quot;yy" sourceLinked="1"/>
        <c:majorTickMark val="none"/>
        <c:minorTickMark val="none"/>
        <c:tickLblPos val="none"/>
        <c:crossAx val="346518008"/>
        <c:crosses val="autoZero"/>
        <c:auto val="1"/>
        <c:lblOffset val="100"/>
        <c:baseTimeUnit val="years"/>
      </c:dateAx>
      <c:valAx>
        <c:axId val="34651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7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91.36</c:v>
                </c:pt>
                <c:pt idx="1">
                  <c:v>91.43</c:v>
                </c:pt>
                <c:pt idx="2">
                  <c:v>91.46</c:v>
                </c:pt>
                <c:pt idx="3">
                  <c:v>91.56</c:v>
                </c:pt>
                <c:pt idx="4">
                  <c:v>91.61</c:v>
                </c:pt>
              </c:numCache>
            </c:numRef>
          </c:val>
          <c:extLst xmlns:c16r2="http://schemas.microsoft.com/office/drawing/2015/06/chart">
            <c:ext xmlns:c16="http://schemas.microsoft.com/office/drawing/2014/chart" uri="{C3380CC4-5D6E-409C-BE32-E72D297353CC}">
              <c16:uniqueId val="{00000000-536A-4ADC-8988-D31643554F0B}"/>
            </c:ext>
          </c:extLst>
        </c:ser>
        <c:dLbls>
          <c:showLegendKey val="0"/>
          <c:showVal val="0"/>
          <c:showCatName val="0"/>
          <c:showSerName val="0"/>
          <c:showPercent val="0"/>
          <c:showBubbleSize val="0"/>
        </c:dLbls>
        <c:gapWidth val="150"/>
        <c:axId val="346512128"/>
        <c:axId val="34714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xmlns:c16r2="http://schemas.microsoft.com/office/drawing/2015/06/chart">
            <c:ext xmlns:c16="http://schemas.microsoft.com/office/drawing/2014/chart" uri="{C3380CC4-5D6E-409C-BE32-E72D297353CC}">
              <c16:uniqueId val="{00000001-536A-4ADC-8988-D31643554F0B}"/>
            </c:ext>
          </c:extLst>
        </c:ser>
        <c:dLbls>
          <c:showLegendKey val="0"/>
          <c:showVal val="0"/>
          <c:showCatName val="0"/>
          <c:showSerName val="0"/>
          <c:showPercent val="0"/>
          <c:showBubbleSize val="0"/>
        </c:dLbls>
        <c:marker val="1"/>
        <c:smooth val="0"/>
        <c:axId val="346512128"/>
        <c:axId val="347147184"/>
      </c:lineChart>
      <c:dateAx>
        <c:axId val="346512128"/>
        <c:scaling>
          <c:orientation val="minMax"/>
        </c:scaling>
        <c:delete val="1"/>
        <c:axPos val="b"/>
        <c:numFmt formatCode="&quot;H&quot;yy" sourceLinked="1"/>
        <c:majorTickMark val="none"/>
        <c:minorTickMark val="none"/>
        <c:tickLblPos val="none"/>
        <c:crossAx val="347147184"/>
        <c:crosses val="autoZero"/>
        <c:auto val="1"/>
        <c:lblOffset val="100"/>
        <c:baseTimeUnit val="years"/>
      </c:dateAx>
      <c:valAx>
        <c:axId val="34714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100.17</c:v>
                </c:pt>
                <c:pt idx="1">
                  <c:v>102.71</c:v>
                </c:pt>
                <c:pt idx="2">
                  <c:v>101.38</c:v>
                </c:pt>
                <c:pt idx="3">
                  <c:v>103.23</c:v>
                </c:pt>
                <c:pt idx="4">
                  <c:v>102.79</c:v>
                </c:pt>
              </c:numCache>
            </c:numRef>
          </c:val>
          <c:extLst xmlns:c16r2="http://schemas.microsoft.com/office/drawing/2015/06/chart">
            <c:ext xmlns:c16="http://schemas.microsoft.com/office/drawing/2014/chart" uri="{C3380CC4-5D6E-409C-BE32-E72D297353CC}">
              <c16:uniqueId val="{00000000-C6E2-4353-AB26-46889B3273A0}"/>
            </c:ext>
          </c:extLst>
        </c:ser>
        <c:dLbls>
          <c:showLegendKey val="0"/>
          <c:showVal val="0"/>
          <c:showCatName val="0"/>
          <c:showSerName val="0"/>
          <c:showPercent val="0"/>
          <c:showBubbleSize val="0"/>
        </c:dLbls>
        <c:gapWidth val="150"/>
        <c:axId val="346516832"/>
        <c:axId val="34651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106.85</c:v>
                </c:pt>
                <c:pt idx="1">
                  <c:v>108.11</c:v>
                </c:pt>
                <c:pt idx="2">
                  <c:v>104.14</c:v>
                </c:pt>
                <c:pt idx="3">
                  <c:v>106.57</c:v>
                </c:pt>
                <c:pt idx="4">
                  <c:v>107.21</c:v>
                </c:pt>
              </c:numCache>
            </c:numRef>
          </c:val>
          <c:smooth val="0"/>
          <c:extLst xmlns:c16r2="http://schemas.microsoft.com/office/drawing/2015/06/chart">
            <c:ext xmlns:c16="http://schemas.microsoft.com/office/drawing/2014/chart" uri="{C3380CC4-5D6E-409C-BE32-E72D297353CC}">
              <c16:uniqueId val="{00000001-C6E2-4353-AB26-46889B3273A0}"/>
            </c:ext>
          </c:extLst>
        </c:ser>
        <c:dLbls>
          <c:showLegendKey val="0"/>
          <c:showVal val="0"/>
          <c:showCatName val="0"/>
          <c:showSerName val="0"/>
          <c:showPercent val="0"/>
          <c:showBubbleSize val="0"/>
        </c:dLbls>
        <c:marker val="1"/>
        <c:smooth val="0"/>
        <c:axId val="346516832"/>
        <c:axId val="346517224"/>
      </c:lineChart>
      <c:dateAx>
        <c:axId val="346516832"/>
        <c:scaling>
          <c:orientation val="minMax"/>
        </c:scaling>
        <c:delete val="1"/>
        <c:axPos val="b"/>
        <c:numFmt formatCode="&quot;H&quot;yy" sourceLinked="1"/>
        <c:majorTickMark val="none"/>
        <c:minorTickMark val="none"/>
        <c:tickLblPos val="none"/>
        <c:crossAx val="346517224"/>
        <c:crosses val="autoZero"/>
        <c:auto val="1"/>
        <c:lblOffset val="100"/>
        <c:baseTimeUnit val="years"/>
      </c:dateAx>
      <c:valAx>
        <c:axId val="34651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20.66</c:v>
                </c:pt>
                <c:pt idx="1">
                  <c:v>23.3</c:v>
                </c:pt>
                <c:pt idx="2">
                  <c:v>26</c:v>
                </c:pt>
                <c:pt idx="3">
                  <c:v>28.58</c:v>
                </c:pt>
                <c:pt idx="4">
                  <c:v>31.19</c:v>
                </c:pt>
              </c:numCache>
            </c:numRef>
          </c:val>
          <c:extLst xmlns:c16r2="http://schemas.microsoft.com/office/drawing/2015/06/chart">
            <c:ext xmlns:c16="http://schemas.microsoft.com/office/drawing/2014/chart" uri="{C3380CC4-5D6E-409C-BE32-E72D297353CC}">
              <c16:uniqueId val="{00000000-4AE1-494E-8AC7-2C68F2FCB402}"/>
            </c:ext>
          </c:extLst>
        </c:ser>
        <c:dLbls>
          <c:showLegendKey val="0"/>
          <c:showVal val="0"/>
          <c:showCatName val="0"/>
          <c:showSerName val="0"/>
          <c:showPercent val="0"/>
          <c:showBubbleSize val="0"/>
        </c:dLbls>
        <c:gapWidth val="150"/>
        <c:axId val="346517616"/>
        <c:axId val="346514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21.16</c:v>
                </c:pt>
                <c:pt idx="2">
                  <c:v>15.95</c:v>
                </c:pt>
                <c:pt idx="3">
                  <c:v>15.85</c:v>
                </c:pt>
                <c:pt idx="4">
                  <c:v>12.7</c:v>
                </c:pt>
              </c:numCache>
            </c:numRef>
          </c:val>
          <c:smooth val="0"/>
          <c:extLst xmlns:c16r2="http://schemas.microsoft.com/office/drawing/2015/06/chart">
            <c:ext xmlns:c16="http://schemas.microsoft.com/office/drawing/2014/chart" uri="{C3380CC4-5D6E-409C-BE32-E72D297353CC}">
              <c16:uniqueId val="{00000001-4AE1-494E-8AC7-2C68F2FCB402}"/>
            </c:ext>
          </c:extLst>
        </c:ser>
        <c:dLbls>
          <c:showLegendKey val="0"/>
          <c:showVal val="0"/>
          <c:showCatName val="0"/>
          <c:showSerName val="0"/>
          <c:showPercent val="0"/>
          <c:showBubbleSize val="0"/>
        </c:dLbls>
        <c:marker val="1"/>
        <c:smooth val="0"/>
        <c:axId val="346517616"/>
        <c:axId val="346514088"/>
      </c:lineChart>
      <c:dateAx>
        <c:axId val="346517616"/>
        <c:scaling>
          <c:orientation val="minMax"/>
        </c:scaling>
        <c:delete val="1"/>
        <c:axPos val="b"/>
        <c:numFmt formatCode="&quot;H&quot;yy" sourceLinked="1"/>
        <c:majorTickMark val="none"/>
        <c:minorTickMark val="none"/>
        <c:tickLblPos val="none"/>
        <c:crossAx val="346514088"/>
        <c:crosses val="autoZero"/>
        <c:auto val="1"/>
        <c:lblOffset val="100"/>
        <c:baseTimeUnit val="years"/>
      </c:dateAx>
      <c:valAx>
        <c:axId val="34651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1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9F-4FFF-B7D8-CD2C0B5F3633}"/>
            </c:ext>
          </c:extLst>
        </c:ser>
        <c:dLbls>
          <c:showLegendKey val="0"/>
          <c:showVal val="0"/>
          <c:showCatName val="0"/>
          <c:showSerName val="0"/>
          <c:showPercent val="0"/>
          <c:showBubbleSize val="0"/>
        </c:dLbls>
        <c:gapWidth val="150"/>
        <c:axId val="346513696"/>
        <c:axId val="34651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59F-4FFF-B7D8-CD2C0B5F3633}"/>
            </c:ext>
          </c:extLst>
        </c:ser>
        <c:dLbls>
          <c:showLegendKey val="0"/>
          <c:showVal val="0"/>
          <c:showCatName val="0"/>
          <c:showSerName val="0"/>
          <c:showPercent val="0"/>
          <c:showBubbleSize val="0"/>
        </c:dLbls>
        <c:marker val="1"/>
        <c:smooth val="0"/>
        <c:axId val="346513696"/>
        <c:axId val="346510560"/>
      </c:lineChart>
      <c:dateAx>
        <c:axId val="346513696"/>
        <c:scaling>
          <c:orientation val="minMax"/>
        </c:scaling>
        <c:delete val="1"/>
        <c:axPos val="b"/>
        <c:numFmt formatCode="&quot;H&quot;yy" sourceLinked="1"/>
        <c:majorTickMark val="none"/>
        <c:minorTickMark val="none"/>
        <c:tickLblPos val="none"/>
        <c:crossAx val="346510560"/>
        <c:crosses val="autoZero"/>
        <c:auto val="1"/>
        <c:lblOffset val="100"/>
        <c:baseTimeUnit val="years"/>
      </c:dateAx>
      <c:valAx>
        <c:axId val="3465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076-4D1E-9F82-2454550D7639}"/>
            </c:ext>
          </c:extLst>
        </c:ser>
        <c:dLbls>
          <c:showLegendKey val="0"/>
          <c:showVal val="0"/>
          <c:showCatName val="0"/>
          <c:showSerName val="0"/>
          <c:showPercent val="0"/>
          <c:showBubbleSize val="0"/>
        </c:dLbls>
        <c:gapWidth val="150"/>
        <c:axId val="346512912"/>
        <c:axId val="34673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92.92</c:v>
                </c:pt>
                <c:pt idx="1">
                  <c:v>86.54</c:v>
                </c:pt>
                <c:pt idx="2">
                  <c:v>73.180000000000007</c:v>
                </c:pt>
                <c:pt idx="3">
                  <c:v>53.44</c:v>
                </c:pt>
                <c:pt idx="4">
                  <c:v>43.71</c:v>
                </c:pt>
              </c:numCache>
            </c:numRef>
          </c:val>
          <c:smooth val="0"/>
          <c:extLst xmlns:c16r2="http://schemas.microsoft.com/office/drawing/2015/06/chart">
            <c:ext xmlns:c16="http://schemas.microsoft.com/office/drawing/2014/chart" uri="{C3380CC4-5D6E-409C-BE32-E72D297353CC}">
              <c16:uniqueId val="{00000001-5076-4D1E-9F82-2454550D7639}"/>
            </c:ext>
          </c:extLst>
        </c:ser>
        <c:dLbls>
          <c:showLegendKey val="0"/>
          <c:showVal val="0"/>
          <c:showCatName val="0"/>
          <c:showSerName val="0"/>
          <c:showPercent val="0"/>
          <c:showBubbleSize val="0"/>
        </c:dLbls>
        <c:marker val="1"/>
        <c:smooth val="0"/>
        <c:axId val="346512912"/>
        <c:axId val="346731912"/>
      </c:lineChart>
      <c:dateAx>
        <c:axId val="346512912"/>
        <c:scaling>
          <c:orientation val="minMax"/>
        </c:scaling>
        <c:delete val="1"/>
        <c:axPos val="b"/>
        <c:numFmt formatCode="&quot;H&quot;yy" sourceLinked="1"/>
        <c:majorTickMark val="none"/>
        <c:minorTickMark val="none"/>
        <c:tickLblPos val="none"/>
        <c:crossAx val="346731912"/>
        <c:crosses val="autoZero"/>
        <c:auto val="1"/>
        <c:lblOffset val="100"/>
        <c:baseTimeUnit val="years"/>
      </c:dateAx>
      <c:valAx>
        <c:axId val="34673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1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-26.07</c:v>
                </c:pt>
                <c:pt idx="1">
                  <c:v>-5.76</c:v>
                </c:pt>
                <c:pt idx="2">
                  <c:v>-6.21</c:v>
                </c:pt>
                <c:pt idx="3">
                  <c:v>-16.190000000000001</c:v>
                </c:pt>
                <c:pt idx="4">
                  <c:v>-15.7</c:v>
                </c:pt>
              </c:numCache>
            </c:numRef>
          </c:val>
          <c:extLst xmlns:c16r2="http://schemas.microsoft.com/office/drawing/2015/06/chart">
            <c:ext xmlns:c16="http://schemas.microsoft.com/office/drawing/2014/chart" uri="{C3380CC4-5D6E-409C-BE32-E72D297353CC}">
              <c16:uniqueId val="{00000000-B384-4B55-AC87-0E88B574EB32}"/>
            </c:ext>
          </c:extLst>
        </c:ser>
        <c:dLbls>
          <c:showLegendKey val="0"/>
          <c:showVal val="0"/>
          <c:showCatName val="0"/>
          <c:showSerName val="0"/>
          <c:showPercent val="0"/>
          <c:showBubbleSize val="0"/>
        </c:dLbls>
        <c:gapWidth val="150"/>
        <c:axId val="346733872"/>
        <c:axId val="34673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50.66</c:v>
                </c:pt>
                <c:pt idx="1">
                  <c:v>62.25</c:v>
                </c:pt>
                <c:pt idx="2">
                  <c:v>52.32</c:v>
                </c:pt>
                <c:pt idx="3">
                  <c:v>47.03</c:v>
                </c:pt>
                <c:pt idx="4">
                  <c:v>40.67</c:v>
                </c:pt>
              </c:numCache>
            </c:numRef>
          </c:val>
          <c:smooth val="0"/>
          <c:extLst xmlns:c16r2="http://schemas.microsoft.com/office/drawing/2015/06/chart">
            <c:ext xmlns:c16="http://schemas.microsoft.com/office/drawing/2014/chart" uri="{C3380CC4-5D6E-409C-BE32-E72D297353CC}">
              <c16:uniqueId val="{00000001-B384-4B55-AC87-0E88B574EB32}"/>
            </c:ext>
          </c:extLst>
        </c:ser>
        <c:dLbls>
          <c:showLegendKey val="0"/>
          <c:showVal val="0"/>
          <c:showCatName val="0"/>
          <c:showSerName val="0"/>
          <c:showPercent val="0"/>
          <c:showBubbleSize val="0"/>
        </c:dLbls>
        <c:marker val="1"/>
        <c:smooth val="0"/>
        <c:axId val="346733872"/>
        <c:axId val="346732304"/>
      </c:lineChart>
      <c:dateAx>
        <c:axId val="346733872"/>
        <c:scaling>
          <c:orientation val="minMax"/>
        </c:scaling>
        <c:delete val="1"/>
        <c:axPos val="b"/>
        <c:numFmt formatCode="&quot;H&quot;yy" sourceLinked="1"/>
        <c:majorTickMark val="none"/>
        <c:minorTickMark val="none"/>
        <c:tickLblPos val="none"/>
        <c:crossAx val="346732304"/>
        <c:crosses val="autoZero"/>
        <c:auto val="1"/>
        <c:lblOffset val="100"/>
        <c:baseTimeUnit val="years"/>
      </c:dateAx>
      <c:valAx>
        <c:axId val="34673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73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1345.2</c:v>
                </c:pt>
                <c:pt idx="1">
                  <c:v>1207.03</c:v>
                </c:pt>
                <c:pt idx="2">
                  <c:v>1176.96</c:v>
                </c:pt>
                <c:pt idx="3">
                  <c:v>787.14</c:v>
                </c:pt>
                <c:pt idx="4">
                  <c:v>957.35</c:v>
                </c:pt>
              </c:numCache>
            </c:numRef>
          </c:val>
          <c:extLst xmlns:c16r2="http://schemas.microsoft.com/office/drawing/2015/06/chart">
            <c:ext xmlns:c16="http://schemas.microsoft.com/office/drawing/2014/chart" uri="{C3380CC4-5D6E-409C-BE32-E72D297353CC}">
              <c16:uniqueId val="{00000000-7350-4F19-B025-8B29B6E1F266}"/>
            </c:ext>
          </c:extLst>
        </c:ser>
        <c:dLbls>
          <c:showLegendKey val="0"/>
          <c:showVal val="0"/>
          <c:showCatName val="0"/>
          <c:showSerName val="0"/>
          <c:showPercent val="0"/>
          <c:showBubbleSize val="0"/>
        </c:dLbls>
        <c:gapWidth val="150"/>
        <c:axId val="346731128"/>
        <c:axId val="34673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xmlns:c16r2="http://schemas.microsoft.com/office/drawing/2015/06/chart">
            <c:ext xmlns:c16="http://schemas.microsoft.com/office/drawing/2014/chart" uri="{C3380CC4-5D6E-409C-BE32-E72D297353CC}">
              <c16:uniqueId val="{00000001-7350-4F19-B025-8B29B6E1F266}"/>
            </c:ext>
          </c:extLst>
        </c:ser>
        <c:dLbls>
          <c:showLegendKey val="0"/>
          <c:showVal val="0"/>
          <c:showCatName val="0"/>
          <c:showSerName val="0"/>
          <c:showPercent val="0"/>
          <c:showBubbleSize val="0"/>
        </c:dLbls>
        <c:marker val="1"/>
        <c:smooth val="0"/>
        <c:axId val="346731128"/>
        <c:axId val="346731520"/>
      </c:lineChart>
      <c:dateAx>
        <c:axId val="346731128"/>
        <c:scaling>
          <c:orientation val="minMax"/>
        </c:scaling>
        <c:delete val="1"/>
        <c:axPos val="b"/>
        <c:numFmt formatCode="&quot;H&quot;yy" sourceLinked="1"/>
        <c:majorTickMark val="none"/>
        <c:minorTickMark val="none"/>
        <c:tickLblPos val="none"/>
        <c:crossAx val="346731520"/>
        <c:crosses val="autoZero"/>
        <c:auto val="1"/>
        <c:lblOffset val="100"/>
        <c:baseTimeUnit val="years"/>
      </c:dateAx>
      <c:valAx>
        <c:axId val="3467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73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49.89</c:v>
                </c:pt>
                <c:pt idx="1">
                  <c:v>54.59</c:v>
                </c:pt>
                <c:pt idx="2">
                  <c:v>52.01</c:v>
                </c:pt>
                <c:pt idx="3">
                  <c:v>59.78</c:v>
                </c:pt>
                <c:pt idx="4">
                  <c:v>55.3</c:v>
                </c:pt>
              </c:numCache>
            </c:numRef>
          </c:val>
          <c:extLst xmlns:c16r2="http://schemas.microsoft.com/office/drawing/2015/06/chart">
            <c:ext xmlns:c16="http://schemas.microsoft.com/office/drawing/2014/chart" uri="{C3380CC4-5D6E-409C-BE32-E72D297353CC}">
              <c16:uniqueId val="{00000000-83E9-4CB8-B43C-892738DC452D}"/>
            </c:ext>
          </c:extLst>
        </c:ser>
        <c:dLbls>
          <c:showLegendKey val="0"/>
          <c:showVal val="0"/>
          <c:showCatName val="0"/>
          <c:showSerName val="0"/>
          <c:showPercent val="0"/>
          <c:showBubbleSize val="0"/>
        </c:dLbls>
        <c:gapWidth val="150"/>
        <c:axId val="346734656"/>
        <c:axId val="34672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xmlns:c16r2="http://schemas.microsoft.com/office/drawing/2015/06/chart">
            <c:ext xmlns:c16="http://schemas.microsoft.com/office/drawing/2014/chart" uri="{C3380CC4-5D6E-409C-BE32-E72D297353CC}">
              <c16:uniqueId val="{00000001-83E9-4CB8-B43C-892738DC452D}"/>
            </c:ext>
          </c:extLst>
        </c:ser>
        <c:dLbls>
          <c:showLegendKey val="0"/>
          <c:showVal val="0"/>
          <c:showCatName val="0"/>
          <c:showSerName val="0"/>
          <c:showPercent val="0"/>
          <c:showBubbleSize val="0"/>
        </c:dLbls>
        <c:marker val="1"/>
        <c:smooth val="0"/>
        <c:axId val="346734656"/>
        <c:axId val="346728776"/>
      </c:lineChart>
      <c:dateAx>
        <c:axId val="346734656"/>
        <c:scaling>
          <c:orientation val="minMax"/>
        </c:scaling>
        <c:delete val="1"/>
        <c:axPos val="b"/>
        <c:numFmt formatCode="&quot;H&quot;yy" sourceLinked="1"/>
        <c:majorTickMark val="none"/>
        <c:minorTickMark val="none"/>
        <c:tickLblPos val="none"/>
        <c:crossAx val="346728776"/>
        <c:crosses val="autoZero"/>
        <c:auto val="1"/>
        <c:lblOffset val="100"/>
        <c:baseTimeUnit val="years"/>
      </c:dateAx>
      <c:valAx>
        <c:axId val="34672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7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290.55</c:v>
                </c:pt>
                <c:pt idx="1">
                  <c:v>282.16000000000003</c:v>
                </c:pt>
                <c:pt idx="2">
                  <c:v>292.88</c:v>
                </c:pt>
                <c:pt idx="3">
                  <c:v>256.82</c:v>
                </c:pt>
                <c:pt idx="4">
                  <c:v>277.57</c:v>
                </c:pt>
              </c:numCache>
            </c:numRef>
          </c:val>
          <c:extLst xmlns:c16r2="http://schemas.microsoft.com/office/drawing/2015/06/chart">
            <c:ext xmlns:c16="http://schemas.microsoft.com/office/drawing/2014/chart" uri="{C3380CC4-5D6E-409C-BE32-E72D297353CC}">
              <c16:uniqueId val="{00000000-3BA0-4FED-A720-5809F9F79806}"/>
            </c:ext>
          </c:extLst>
        </c:ser>
        <c:dLbls>
          <c:showLegendKey val="0"/>
          <c:showVal val="0"/>
          <c:showCatName val="0"/>
          <c:showSerName val="0"/>
          <c:showPercent val="0"/>
          <c:showBubbleSize val="0"/>
        </c:dLbls>
        <c:gapWidth val="150"/>
        <c:axId val="346727992"/>
        <c:axId val="34672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xmlns:c16r2="http://schemas.microsoft.com/office/drawing/2015/06/chart">
            <c:ext xmlns:c16="http://schemas.microsoft.com/office/drawing/2014/chart" uri="{C3380CC4-5D6E-409C-BE32-E72D297353CC}">
              <c16:uniqueId val="{00000001-3BA0-4FED-A720-5809F9F79806}"/>
            </c:ext>
          </c:extLst>
        </c:ser>
        <c:dLbls>
          <c:showLegendKey val="0"/>
          <c:showVal val="0"/>
          <c:showCatName val="0"/>
          <c:showSerName val="0"/>
          <c:showPercent val="0"/>
          <c:showBubbleSize val="0"/>
        </c:dLbls>
        <c:marker val="1"/>
        <c:smooth val="0"/>
        <c:axId val="346727992"/>
        <c:axId val="346729168"/>
      </c:lineChart>
      <c:dateAx>
        <c:axId val="346727992"/>
        <c:scaling>
          <c:orientation val="minMax"/>
        </c:scaling>
        <c:delete val="1"/>
        <c:axPos val="b"/>
        <c:numFmt formatCode="&quot;H&quot;yy" sourceLinked="1"/>
        <c:majorTickMark val="none"/>
        <c:minorTickMark val="none"/>
        <c:tickLblPos val="none"/>
        <c:crossAx val="346729168"/>
        <c:crosses val="autoZero"/>
        <c:auto val="1"/>
        <c:lblOffset val="100"/>
        <c:baseTimeUnit val="years"/>
      </c:dateAx>
      <c:valAx>
        <c:axId val="34672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72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6"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黒部市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40808</v>
      </c>
      <c r="AM8" s="51"/>
      <c r="AN8" s="51"/>
      <c r="AO8" s="51"/>
      <c r="AP8" s="51"/>
      <c r="AQ8" s="51"/>
      <c r="AR8" s="51"/>
      <c r="AS8" s="51"/>
      <c r="AT8" s="46">
        <f>データ!T6</f>
        <v>426.31</v>
      </c>
      <c r="AU8" s="46"/>
      <c r="AV8" s="46"/>
      <c r="AW8" s="46"/>
      <c r="AX8" s="46"/>
      <c r="AY8" s="46"/>
      <c r="AZ8" s="46"/>
      <c r="BA8" s="46"/>
      <c r="BB8" s="46">
        <f>データ!U6</f>
        <v>95.72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55.24</v>
      </c>
      <c r="J10" s="46"/>
      <c r="K10" s="46"/>
      <c r="L10" s="46"/>
      <c r="M10" s="46"/>
      <c r="N10" s="46"/>
      <c r="O10" s="46"/>
      <c r="P10" s="46">
        <f>データ!P6</f>
        <v>41.1</v>
      </c>
      <c r="Q10" s="46"/>
      <c r="R10" s="46"/>
      <c r="S10" s="46"/>
      <c r="T10" s="46"/>
      <c r="U10" s="46"/>
      <c r="V10" s="46"/>
      <c r="W10" s="46">
        <f>データ!Q6</f>
        <v>73.58</v>
      </c>
      <c r="X10" s="46"/>
      <c r="Y10" s="46"/>
      <c r="Z10" s="46"/>
      <c r="AA10" s="46"/>
      <c r="AB10" s="46"/>
      <c r="AC10" s="46"/>
      <c r="AD10" s="51">
        <f>データ!R6</f>
        <v>3006</v>
      </c>
      <c r="AE10" s="51"/>
      <c r="AF10" s="51"/>
      <c r="AG10" s="51"/>
      <c r="AH10" s="51"/>
      <c r="AI10" s="51"/>
      <c r="AJ10" s="51"/>
      <c r="AK10" s="2"/>
      <c r="AL10" s="51">
        <f>データ!V6</f>
        <v>16729</v>
      </c>
      <c r="AM10" s="51"/>
      <c r="AN10" s="51"/>
      <c r="AO10" s="51"/>
      <c r="AP10" s="51"/>
      <c r="AQ10" s="51"/>
      <c r="AR10" s="51"/>
      <c r="AS10" s="51"/>
      <c r="AT10" s="46">
        <f>データ!W6</f>
        <v>5.8</v>
      </c>
      <c r="AU10" s="46"/>
      <c r="AV10" s="46"/>
      <c r="AW10" s="46"/>
      <c r="AX10" s="46"/>
      <c r="AY10" s="46"/>
      <c r="AZ10" s="46"/>
      <c r="BA10" s="46"/>
      <c r="BB10" s="46">
        <f>データ!X6</f>
        <v>2884.31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eEJZ8+RqNbYj54CcvNqQ4xI57J8hGfbJsWzhs/FpLgQGXfD817Jky9ZUyEl2cdu6gpCsaJbl/HtDFGQ/cc3M2A==" saltValue="ahddgxIDMDD1SN1yf/g1y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162078</v>
      </c>
      <c r="D6" s="33">
        <f t="shared" si="3"/>
        <v>46</v>
      </c>
      <c r="E6" s="33">
        <f t="shared" si="3"/>
        <v>17</v>
      </c>
      <c r="F6" s="33">
        <f t="shared" si="3"/>
        <v>1</v>
      </c>
      <c r="G6" s="33">
        <f t="shared" si="3"/>
        <v>0</v>
      </c>
      <c r="H6" s="33" t="str">
        <f t="shared" si="3"/>
        <v>富山県　黒部市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55.24</v>
      </c>
      <c r="P6" s="34">
        <f t="shared" si="3"/>
        <v>41.1</v>
      </c>
      <c r="Q6" s="34">
        <f t="shared" si="3"/>
        <v>73.58</v>
      </c>
      <c r="R6" s="34">
        <f t="shared" si="3"/>
        <v>3006</v>
      </c>
      <c r="S6" s="34">
        <f t="shared" si="3"/>
        <v>40808</v>
      </c>
      <c r="T6" s="34">
        <f t="shared" si="3"/>
        <v>426.31</v>
      </c>
      <c r="U6" s="34">
        <f t="shared" si="3"/>
        <v>95.72</v>
      </c>
      <c r="V6" s="34">
        <f t="shared" si="3"/>
        <v>16729</v>
      </c>
      <c r="W6" s="34">
        <f t="shared" si="3"/>
        <v>5.8</v>
      </c>
      <c r="X6" s="34">
        <f t="shared" si="3"/>
        <v>2884.31</v>
      </c>
      <c r="Y6" s="35">
        <f>IF(Y7="",NA(),Y7)</f>
        <v>100.17</v>
      </c>
      <c r="Z6" s="35">
        <f t="shared" ref="Z6:AH6" si="4">IF(Z7="",NA(),Z7)</f>
        <v>102.71</v>
      </c>
      <c r="AA6" s="35">
        <f t="shared" si="4"/>
        <v>101.38</v>
      </c>
      <c r="AB6" s="35">
        <f t="shared" si="4"/>
        <v>103.23</v>
      </c>
      <c r="AC6" s="35">
        <f t="shared" si="4"/>
        <v>102.79</v>
      </c>
      <c r="AD6" s="35">
        <f t="shared" si="4"/>
        <v>106.85</v>
      </c>
      <c r="AE6" s="35">
        <f t="shared" si="4"/>
        <v>108.11</v>
      </c>
      <c r="AF6" s="35">
        <f t="shared" si="4"/>
        <v>104.14</v>
      </c>
      <c r="AG6" s="35">
        <f t="shared" si="4"/>
        <v>106.57</v>
      </c>
      <c r="AH6" s="35">
        <f t="shared" si="4"/>
        <v>107.21</v>
      </c>
      <c r="AI6" s="34" t="str">
        <f>IF(AI7="","",IF(AI7="-","【-】","【"&amp;SUBSTITUTE(TEXT(AI7,"#,##0.00"),"-","△")&amp;"】"))</f>
        <v>【106.67】</v>
      </c>
      <c r="AJ6" s="34">
        <f>IF(AJ7="",NA(),AJ7)</f>
        <v>0</v>
      </c>
      <c r="AK6" s="34">
        <f t="shared" ref="AK6:AS6" si="5">IF(AK7="",NA(),AK7)</f>
        <v>0</v>
      </c>
      <c r="AL6" s="34">
        <f t="shared" si="5"/>
        <v>0</v>
      </c>
      <c r="AM6" s="34">
        <f t="shared" si="5"/>
        <v>0</v>
      </c>
      <c r="AN6" s="34">
        <f t="shared" si="5"/>
        <v>0</v>
      </c>
      <c r="AO6" s="35">
        <f t="shared" si="5"/>
        <v>92.92</v>
      </c>
      <c r="AP6" s="35">
        <f t="shared" si="5"/>
        <v>86.54</v>
      </c>
      <c r="AQ6" s="35">
        <f t="shared" si="5"/>
        <v>73.180000000000007</v>
      </c>
      <c r="AR6" s="35">
        <f t="shared" si="5"/>
        <v>53.44</v>
      </c>
      <c r="AS6" s="35">
        <f t="shared" si="5"/>
        <v>43.71</v>
      </c>
      <c r="AT6" s="34" t="str">
        <f>IF(AT7="","",IF(AT7="-","【-】","【"&amp;SUBSTITUTE(TEXT(AT7,"#,##0.00"),"-","△")&amp;"】"))</f>
        <v>【3.64】</v>
      </c>
      <c r="AU6" s="35">
        <f>IF(AU7="",NA(),AU7)</f>
        <v>-26.07</v>
      </c>
      <c r="AV6" s="35">
        <f t="shared" ref="AV6:BD6" si="6">IF(AV7="",NA(),AV7)</f>
        <v>-5.76</v>
      </c>
      <c r="AW6" s="35">
        <f t="shared" si="6"/>
        <v>-6.21</v>
      </c>
      <c r="AX6" s="35">
        <f t="shared" si="6"/>
        <v>-16.190000000000001</v>
      </c>
      <c r="AY6" s="35">
        <f t="shared" si="6"/>
        <v>-15.7</v>
      </c>
      <c r="AZ6" s="35">
        <f t="shared" si="6"/>
        <v>50.66</v>
      </c>
      <c r="BA6" s="35">
        <f t="shared" si="6"/>
        <v>62.25</v>
      </c>
      <c r="BB6" s="35">
        <f t="shared" si="6"/>
        <v>52.32</v>
      </c>
      <c r="BC6" s="35">
        <f t="shared" si="6"/>
        <v>47.03</v>
      </c>
      <c r="BD6" s="35">
        <f t="shared" si="6"/>
        <v>40.67</v>
      </c>
      <c r="BE6" s="34" t="str">
        <f>IF(BE7="","",IF(BE7="-","【-】","【"&amp;SUBSTITUTE(TEXT(BE7,"#,##0.00"),"-","△")&amp;"】"))</f>
        <v>【67.52】</v>
      </c>
      <c r="BF6" s="35">
        <f>IF(BF7="",NA(),BF7)</f>
        <v>1345.2</v>
      </c>
      <c r="BG6" s="35">
        <f t="shared" ref="BG6:BO6" si="7">IF(BG7="",NA(),BG7)</f>
        <v>1207.03</v>
      </c>
      <c r="BH6" s="35">
        <f t="shared" si="7"/>
        <v>1176.96</v>
      </c>
      <c r="BI6" s="35">
        <f t="shared" si="7"/>
        <v>787.14</v>
      </c>
      <c r="BJ6" s="35">
        <f t="shared" si="7"/>
        <v>957.35</v>
      </c>
      <c r="BK6" s="35">
        <f t="shared" si="7"/>
        <v>1111.31</v>
      </c>
      <c r="BL6" s="35">
        <f t="shared" si="7"/>
        <v>966.33</v>
      </c>
      <c r="BM6" s="35">
        <f t="shared" si="7"/>
        <v>958.81</v>
      </c>
      <c r="BN6" s="35">
        <f t="shared" si="7"/>
        <v>1001.3</v>
      </c>
      <c r="BO6" s="35">
        <f t="shared" si="7"/>
        <v>1050.51</v>
      </c>
      <c r="BP6" s="34" t="str">
        <f>IF(BP7="","",IF(BP7="-","【-】","【"&amp;SUBSTITUTE(TEXT(BP7,"#,##0.00"),"-","△")&amp;"】"))</f>
        <v>【705.21】</v>
      </c>
      <c r="BQ6" s="35">
        <f>IF(BQ7="",NA(),BQ7)</f>
        <v>49.89</v>
      </c>
      <c r="BR6" s="35">
        <f t="shared" ref="BR6:BZ6" si="8">IF(BR7="",NA(),BR7)</f>
        <v>54.59</v>
      </c>
      <c r="BS6" s="35">
        <f t="shared" si="8"/>
        <v>52.01</v>
      </c>
      <c r="BT6" s="35">
        <f t="shared" si="8"/>
        <v>59.78</v>
      </c>
      <c r="BU6" s="35">
        <f t="shared" si="8"/>
        <v>55.3</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290.55</v>
      </c>
      <c r="CC6" s="35">
        <f t="shared" ref="CC6:CK6" si="9">IF(CC7="",NA(),CC7)</f>
        <v>282.16000000000003</v>
      </c>
      <c r="CD6" s="35">
        <f t="shared" si="9"/>
        <v>292.88</v>
      </c>
      <c r="CE6" s="35">
        <f t="shared" si="9"/>
        <v>256.82</v>
      </c>
      <c r="CF6" s="35">
        <f t="shared" si="9"/>
        <v>277.57</v>
      </c>
      <c r="CG6" s="35">
        <f t="shared" si="9"/>
        <v>207.96</v>
      </c>
      <c r="CH6" s="35">
        <f t="shared" si="9"/>
        <v>194.31</v>
      </c>
      <c r="CI6" s="35">
        <f t="shared" si="9"/>
        <v>190.99</v>
      </c>
      <c r="CJ6" s="35">
        <f t="shared" si="9"/>
        <v>187.55</v>
      </c>
      <c r="CK6" s="35">
        <f t="shared" si="9"/>
        <v>186.3</v>
      </c>
      <c r="CL6" s="34" t="str">
        <f>IF(CL7="","",IF(CL7="-","【-】","【"&amp;SUBSTITUTE(TEXT(CL7,"#,##0.00"),"-","△")&amp;"】"))</f>
        <v>【134.52】</v>
      </c>
      <c r="CM6" s="35">
        <f>IF(CM7="",NA(),CM7)</f>
        <v>59.8</v>
      </c>
      <c r="CN6" s="35">
        <f t="shared" ref="CN6:CV6" si="10">IF(CN7="",NA(),CN7)</f>
        <v>71.989999999999995</v>
      </c>
      <c r="CO6" s="35">
        <f t="shared" si="10"/>
        <v>81.09</v>
      </c>
      <c r="CP6" s="35">
        <f t="shared" si="10"/>
        <v>76.13</v>
      </c>
      <c r="CQ6" s="35">
        <f t="shared" si="10"/>
        <v>56.36</v>
      </c>
      <c r="CR6" s="35">
        <f t="shared" si="10"/>
        <v>53.51</v>
      </c>
      <c r="CS6" s="35">
        <f t="shared" si="10"/>
        <v>53.5</v>
      </c>
      <c r="CT6" s="35">
        <f t="shared" si="10"/>
        <v>52.58</v>
      </c>
      <c r="CU6" s="35">
        <f t="shared" si="10"/>
        <v>50.94</v>
      </c>
      <c r="CV6" s="35">
        <f t="shared" si="10"/>
        <v>50.53</v>
      </c>
      <c r="CW6" s="34" t="str">
        <f>IF(CW7="","",IF(CW7="-","【-】","【"&amp;SUBSTITUTE(TEXT(CW7,"#,##0.00"),"-","△")&amp;"】"))</f>
        <v>【59.57】</v>
      </c>
      <c r="CX6" s="35">
        <f>IF(CX7="",NA(),CX7)</f>
        <v>91.36</v>
      </c>
      <c r="CY6" s="35">
        <f t="shared" ref="CY6:DG6" si="11">IF(CY7="",NA(),CY7)</f>
        <v>91.43</v>
      </c>
      <c r="CZ6" s="35">
        <f t="shared" si="11"/>
        <v>91.46</v>
      </c>
      <c r="DA6" s="35">
        <f t="shared" si="11"/>
        <v>91.56</v>
      </c>
      <c r="DB6" s="35">
        <f t="shared" si="11"/>
        <v>91.61</v>
      </c>
      <c r="DC6" s="35">
        <f t="shared" si="11"/>
        <v>83.91</v>
      </c>
      <c r="DD6" s="35">
        <f t="shared" si="11"/>
        <v>83.51</v>
      </c>
      <c r="DE6" s="35">
        <f t="shared" si="11"/>
        <v>83.02</v>
      </c>
      <c r="DF6" s="35">
        <f t="shared" si="11"/>
        <v>82.55</v>
      </c>
      <c r="DG6" s="35">
        <f t="shared" si="11"/>
        <v>82.08</v>
      </c>
      <c r="DH6" s="34" t="str">
        <f>IF(DH7="","",IF(DH7="-","【-】","【"&amp;SUBSTITUTE(TEXT(DH7,"#,##0.00"),"-","△")&amp;"】"))</f>
        <v>【95.57】</v>
      </c>
      <c r="DI6" s="35">
        <f>IF(DI7="",NA(),DI7)</f>
        <v>20.66</v>
      </c>
      <c r="DJ6" s="35">
        <f t="shared" ref="DJ6:DR6" si="12">IF(DJ7="",NA(),DJ7)</f>
        <v>23.3</v>
      </c>
      <c r="DK6" s="35">
        <f t="shared" si="12"/>
        <v>26</v>
      </c>
      <c r="DL6" s="35">
        <f t="shared" si="12"/>
        <v>28.58</v>
      </c>
      <c r="DM6" s="35">
        <f t="shared" si="12"/>
        <v>31.19</v>
      </c>
      <c r="DN6" s="35">
        <f t="shared" si="12"/>
        <v>21.09</v>
      </c>
      <c r="DO6" s="35">
        <f t="shared" si="12"/>
        <v>21.16</v>
      </c>
      <c r="DP6" s="35">
        <f t="shared" si="12"/>
        <v>15.95</v>
      </c>
      <c r="DQ6" s="35">
        <f t="shared" si="12"/>
        <v>15.85</v>
      </c>
      <c r="DR6" s="35">
        <f t="shared" si="12"/>
        <v>12.7</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【5.72】</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8" s="36" customFormat="1" x14ac:dyDescent="0.15">
      <c r="A7" s="28"/>
      <c r="B7" s="37">
        <v>2020</v>
      </c>
      <c r="C7" s="37">
        <v>162078</v>
      </c>
      <c r="D7" s="37">
        <v>46</v>
      </c>
      <c r="E7" s="37">
        <v>17</v>
      </c>
      <c r="F7" s="37">
        <v>1</v>
      </c>
      <c r="G7" s="37">
        <v>0</v>
      </c>
      <c r="H7" s="37" t="s">
        <v>96</v>
      </c>
      <c r="I7" s="37" t="s">
        <v>97</v>
      </c>
      <c r="J7" s="37" t="s">
        <v>98</v>
      </c>
      <c r="K7" s="37" t="s">
        <v>99</v>
      </c>
      <c r="L7" s="37" t="s">
        <v>100</v>
      </c>
      <c r="M7" s="37" t="s">
        <v>101</v>
      </c>
      <c r="N7" s="38" t="s">
        <v>102</v>
      </c>
      <c r="O7" s="38">
        <v>55.24</v>
      </c>
      <c r="P7" s="38">
        <v>41.1</v>
      </c>
      <c r="Q7" s="38">
        <v>73.58</v>
      </c>
      <c r="R7" s="38">
        <v>3006</v>
      </c>
      <c r="S7" s="38">
        <v>40808</v>
      </c>
      <c r="T7" s="38">
        <v>426.31</v>
      </c>
      <c r="U7" s="38">
        <v>95.72</v>
      </c>
      <c r="V7" s="38">
        <v>16729</v>
      </c>
      <c r="W7" s="38">
        <v>5.8</v>
      </c>
      <c r="X7" s="38">
        <v>2884.31</v>
      </c>
      <c r="Y7" s="38">
        <v>100.17</v>
      </c>
      <c r="Z7" s="38">
        <v>102.71</v>
      </c>
      <c r="AA7" s="38">
        <v>101.38</v>
      </c>
      <c r="AB7" s="38">
        <v>103.23</v>
      </c>
      <c r="AC7" s="38">
        <v>102.79</v>
      </c>
      <c r="AD7" s="38">
        <v>106.85</v>
      </c>
      <c r="AE7" s="38">
        <v>108.11</v>
      </c>
      <c r="AF7" s="38">
        <v>104.14</v>
      </c>
      <c r="AG7" s="38">
        <v>106.57</v>
      </c>
      <c r="AH7" s="38">
        <v>107.21</v>
      </c>
      <c r="AI7" s="38">
        <v>106.67</v>
      </c>
      <c r="AJ7" s="38">
        <v>0</v>
      </c>
      <c r="AK7" s="38">
        <v>0</v>
      </c>
      <c r="AL7" s="38">
        <v>0</v>
      </c>
      <c r="AM7" s="38">
        <v>0</v>
      </c>
      <c r="AN7" s="38">
        <v>0</v>
      </c>
      <c r="AO7" s="38">
        <v>92.92</v>
      </c>
      <c r="AP7" s="38">
        <v>86.54</v>
      </c>
      <c r="AQ7" s="38">
        <v>73.180000000000007</v>
      </c>
      <c r="AR7" s="38">
        <v>53.44</v>
      </c>
      <c r="AS7" s="38">
        <v>43.71</v>
      </c>
      <c r="AT7" s="38">
        <v>3.64</v>
      </c>
      <c r="AU7" s="38">
        <v>-26.07</v>
      </c>
      <c r="AV7" s="38">
        <v>-5.76</v>
      </c>
      <c r="AW7" s="38">
        <v>-6.21</v>
      </c>
      <c r="AX7" s="38">
        <v>-16.190000000000001</v>
      </c>
      <c r="AY7" s="38">
        <v>-15.7</v>
      </c>
      <c r="AZ7" s="38">
        <v>50.66</v>
      </c>
      <c r="BA7" s="38">
        <v>62.25</v>
      </c>
      <c r="BB7" s="38">
        <v>52.32</v>
      </c>
      <c r="BC7" s="38">
        <v>47.03</v>
      </c>
      <c r="BD7" s="38">
        <v>40.67</v>
      </c>
      <c r="BE7" s="38">
        <v>67.52</v>
      </c>
      <c r="BF7" s="38">
        <v>1345.2</v>
      </c>
      <c r="BG7" s="38">
        <v>1207.03</v>
      </c>
      <c r="BH7" s="38">
        <v>1176.96</v>
      </c>
      <c r="BI7" s="38">
        <v>787.14</v>
      </c>
      <c r="BJ7" s="38">
        <v>957.35</v>
      </c>
      <c r="BK7" s="38">
        <v>1111.31</v>
      </c>
      <c r="BL7" s="38">
        <v>966.33</v>
      </c>
      <c r="BM7" s="38">
        <v>958.81</v>
      </c>
      <c r="BN7" s="38">
        <v>1001.3</v>
      </c>
      <c r="BO7" s="38">
        <v>1050.51</v>
      </c>
      <c r="BP7" s="38">
        <v>705.21</v>
      </c>
      <c r="BQ7" s="38">
        <v>49.89</v>
      </c>
      <c r="BR7" s="38">
        <v>54.59</v>
      </c>
      <c r="BS7" s="38">
        <v>52.01</v>
      </c>
      <c r="BT7" s="38">
        <v>59.78</v>
      </c>
      <c r="BU7" s="38">
        <v>55.3</v>
      </c>
      <c r="BV7" s="38">
        <v>75.540000000000006</v>
      </c>
      <c r="BW7" s="38">
        <v>81.739999999999995</v>
      </c>
      <c r="BX7" s="38">
        <v>82.88</v>
      </c>
      <c r="BY7" s="38">
        <v>81.88</v>
      </c>
      <c r="BZ7" s="38">
        <v>82.65</v>
      </c>
      <c r="CA7" s="38">
        <v>98.96</v>
      </c>
      <c r="CB7" s="38">
        <v>290.55</v>
      </c>
      <c r="CC7" s="38">
        <v>282.16000000000003</v>
      </c>
      <c r="CD7" s="38">
        <v>292.88</v>
      </c>
      <c r="CE7" s="38">
        <v>256.82</v>
      </c>
      <c r="CF7" s="38">
        <v>277.57</v>
      </c>
      <c r="CG7" s="38">
        <v>207.96</v>
      </c>
      <c r="CH7" s="38">
        <v>194.31</v>
      </c>
      <c r="CI7" s="38">
        <v>190.99</v>
      </c>
      <c r="CJ7" s="38">
        <v>187.55</v>
      </c>
      <c r="CK7" s="38">
        <v>186.3</v>
      </c>
      <c r="CL7" s="38">
        <v>134.52000000000001</v>
      </c>
      <c r="CM7" s="38">
        <v>59.8</v>
      </c>
      <c r="CN7" s="38">
        <v>71.989999999999995</v>
      </c>
      <c r="CO7" s="38">
        <v>81.09</v>
      </c>
      <c r="CP7" s="38">
        <v>76.13</v>
      </c>
      <c r="CQ7" s="38">
        <v>56.36</v>
      </c>
      <c r="CR7" s="38">
        <v>53.51</v>
      </c>
      <c r="CS7" s="38">
        <v>53.5</v>
      </c>
      <c r="CT7" s="38">
        <v>52.58</v>
      </c>
      <c r="CU7" s="38">
        <v>50.94</v>
      </c>
      <c r="CV7" s="38">
        <v>50.53</v>
      </c>
      <c r="CW7" s="38">
        <v>59.57</v>
      </c>
      <c r="CX7" s="38">
        <v>91.36</v>
      </c>
      <c r="CY7" s="38">
        <v>91.43</v>
      </c>
      <c r="CZ7" s="38">
        <v>91.46</v>
      </c>
      <c r="DA7" s="38">
        <v>91.56</v>
      </c>
      <c r="DB7" s="38">
        <v>91.61</v>
      </c>
      <c r="DC7" s="38">
        <v>83.91</v>
      </c>
      <c r="DD7" s="38">
        <v>83.51</v>
      </c>
      <c r="DE7" s="38">
        <v>83.02</v>
      </c>
      <c r="DF7" s="38">
        <v>82.55</v>
      </c>
      <c r="DG7" s="38">
        <v>82.08</v>
      </c>
      <c r="DH7" s="38">
        <v>95.57</v>
      </c>
      <c r="DI7" s="38">
        <v>20.66</v>
      </c>
      <c r="DJ7" s="38">
        <v>23.3</v>
      </c>
      <c r="DK7" s="38">
        <v>26</v>
      </c>
      <c r="DL7" s="38">
        <v>28.58</v>
      </c>
      <c r="DM7" s="38">
        <v>31.19</v>
      </c>
      <c r="DN7" s="38">
        <v>21.09</v>
      </c>
      <c r="DO7" s="38">
        <v>21.16</v>
      </c>
      <c r="DP7" s="38">
        <v>15.95</v>
      </c>
      <c r="DQ7" s="38">
        <v>15.85</v>
      </c>
      <c r="DR7" s="38">
        <v>12.7</v>
      </c>
      <c r="DS7" s="38">
        <v>36.520000000000003</v>
      </c>
      <c r="DT7" s="38">
        <v>0</v>
      </c>
      <c r="DU7" s="38">
        <v>0</v>
      </c>
      <c r="DV7" s="38">
        <v>0</v>
      </c>
      <c r="DW7" s="38">
        <v>0</v>
      </c>
      <c r="DX7" s="38">
        <v>0</v>
      </c>
      <c r="DY7" s="38">
        <v>0</v>
      </c>
      <c r="DZ7" s="38">
        <v>0</v>
      </c>
      <c r="EA7" s="38">
        <v>0</v>
      </c>
      <c r="EB7" s="38">
        <v>0</v>
      </c>
      <c r="EC7" s="38">
        <v>0</v>
      </c>
      <c r="ED7" s="38">
        <v>5.72</v>
      </c>
      <c r="EE7" s="38">
        <v>0</v>
      </c>
      <c r="EF7" s="38">
        <v>0</v>
      </c>
      <c r="EG7" s="38">
        <v>0</v>
      </c>
      <c r="EH7" s="38">
        <v>0</v>
      </c>
      <c r="EI7" s="38">
        <v>0</v>
      </c>
      <c r="EJ7" s="38">
        <v>0.15</v>
      </c>
      <c r="EK7" s="38">
        <v>0.16</v>
      </c>
      <c r="EL7" s="38">
        <v>0.13</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2022-01-20T23:46:48Z</cp:lastPrinted>
  <dcterms:created xsi:type="dcterms:W3CDTF">2021-12-03T07:11:47Z</dcterms:created>
  <dcterms:modified xsi:type="dcterms:W3CDTF">2022-01-20T23:52:41Z</dcterms:modified>
  <cp:category/>
</cp:coreProperties>
</file>