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R3\1.17 経営比較分析表\"/>
    </mc:Choice>
  </mc:AlternateContent>
  <workbookProtection workbookAlgorithmName="SHA-512" workbookHashValue="ayqobqZBczVKELFWpUA+pBPotLaxfZ7jd8nghU9oBQgmzSXQLrloQ6x4WCT4a2KauUIBLrJH/ZrFIMYbNEoB4g==" workbookSaltValue="4YErTnaxC5IWaUVKZ2hoP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<sst xmlns="http://schemas.openxmlformats.org/spreadsheetml/2006/main" count="231" uniqueCount="119">
  <si>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</si>
  <si>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</si>
  <si>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</si>
  <si>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</si>
  <si>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</si>
  <si>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</si>
  <si>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</si>
  <si>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</si>
  <si>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</si>
  <si>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</si>
  <si>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</si>
  <si>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</si>
  <si>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</si>
  <si>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</si>
  <si>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</si>
  <si>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</si>
  <si>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</si>
  <si>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</si>
  <si>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</si>
  <si>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</si>
  <si>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</si>
  <si>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</si>
  <si>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</si>
  <si>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</si>
  <si>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</si>
  <si>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</si>
  <si>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</si>
  <si>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</si>
  <si>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</si>
  <si>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</si>
  <si>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</si>
  <si>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</si>
  <si>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</si>
  <si>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</si>
  <si>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</si>
  <si>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</si>
  <si>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</si>
  <si>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</si>
  <si>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</si>
  <si>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</si>
  <si>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</si>
  <si>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</si>
  <si>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</si>
  <si>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</si>
  <si>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</si>
  <si>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</si>
  <si>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</si>
  <si>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</si>
  <si>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</si>
  <si>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</si>
  <si>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</si>
  <si>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</si>
  <si>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</si>
  <si>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</si>
  <si>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</si>
  <si>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</si>
  <si>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</si>
  <si>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</si>
  <si>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</si>
  <si>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</si>
  <si>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</si>
  <si>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</si>
  <si>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</si>
  <si>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</si>
  <si>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</si>
  <si>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</si>
  <si>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</si>
  <si>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</si>
  <si>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</si>
  <si>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</si>
  <si>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</si>
  <si>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</si>
  <si>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</si>
  <si>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</si>
  <si>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</si>
  <si>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</si>
  <si>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</si>
  <si>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</si>
  <si>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</si>
  <si>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</si>
  <si>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</si>
  <si>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</si>
  <si>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</si>
  <si>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</si>
  <si>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</si>
  <si>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</si>
  <si>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</si>
  <si>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</si>
  <si>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</si>
  <si>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</si>
  <si>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</si>
  <si>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</si>
  <si>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</si>
  <si>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</si>
  <si>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</si>
  <si>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</si>
  <si>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</si>
  <si>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</si>
  <si>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</si>
  <si>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</si>
  <si>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</si>
  <si>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</si>
  <si>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</si>
  <si>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</si>
  <si>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</si>
  <si>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</si>
  <si>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</si>
  <si>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</si>
  <si>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</si>
  <si>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</si>
  <si>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</si>
  <si>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</si>
  <si>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</si>
  <si>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</si>
  <si>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</si>
  <si>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</si>
  <si>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当市における公共下水道事業の創設は平成４年であることから、法定耐用年数を経過した管渠等はないが、有形固定資産減価償却率は年々上昇している。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phoneticPr fontId="4"/>
  </si>
  <si>
    <r>
      <t>経常収支比率について、令和</t>
    </r>
    <r>
      <rPr>
        <sz val="11"/>
        <color rgb="FFFF0000"/>
        <rFont val="ＭＳ ゴシック"/>
        <family val="3"/>
        <charset val="128"/>
      </rPr>
      <t>２</t>
    </r>
    <r>
      <rPr>
        <sz val="11"/>
        <color theme="1"/>
        <rFont val="ＭＳ ゴシック"/>
        <family val="3"/>
        <charset val="128"/>
      </rPr>
      <t>年度は黒字となっており、かつ累積欠損金は発生していない。
流動比率については、近年マイナスの値が続いている。今後、企業債の償還が進むにつれ、流動負債の減少が見込まれるが、</t>
    </r>
    <r>
      <rPr>
        <sz val="11"/>
        <color rgb="FFFF0000"/>
        <rFont val="ＭＳ ゴシック"/>
        <family val="3"/>
        <charset val="128"/>
      </rPr>
      <t>流動資産がマイナスの値であるため、</t>
    </r>
    <r>
      <rPr>
        <sz val="11"/>
        <color theme="1"/>
        <rFont val="ＭＳ ゴシック"/>
        <family val="3"/>
        <charset val="128"/>
      </rPr>
      <t>使用料改定等による使用料増加</t>
    </r>
    <r>
      <rPr>
        <sz val="11"/>
        <color rgb="FFFF0000"/>
        <rFont val="ＭＳ ゴシック"/>
        <family val="3"/>
        <charset val="128"/>
      </rPr>
      <t>や、他事業との適正な費用配分について検討し、</t>
    </r>
    <r>
      <rPr>
        <sz val="11"/>
        <color theme="1"/>
        <rFont val="ＭＳ ゴシック"/>
        <family val="3"/>
        <charset val="128"/>
      </rPr>
      <t>流動資産の値をプラスにしていけるよう尽力する。なお、下水道事業全体での流動比率は、38.9％となっている。
企業債残高対事業規模比率について、前年度から大きく増加したのは、決算統計の算出方法を変更したこと</t>
    </r>
    <r>
      <rPr>
        <sz val="11"/>
        <color rgb="FFFF0000"/>
        <rFont val="ＭＳ ゴシック"/>
        <family val="3"/>
        <charset val="128"/>
      </rPr>
      <t>により、企業債償還の一般会計負担額が前年度から減少</t>
    </r>
    <r>
      <rPr>
        <sz val="11"/>
        <color theme="1"/>
        <rFont val="ＭＳ ゴシック"/>
        <family val="3"/>
        <charset val="128"/>
      </rPr>
      <t>したことが要因である。
経費回収率の減少、汚水処理原価の増加ついては、決算統計の算出方法を変更したことにより</t>
    </r>
    <r>
      <rPr>
        <sz val="11"/>
        <color rgb="FFFF0000"/>
        <rFont val="ＭＳ ゴシック"/>
        <family val="3"/>
        <charset val="128"/>
      </rPr>
      <t>、汚水処理費用が前年度から増加</t>
    </r>
    <r>
      <rPr>
        <sz val="11"/>
        <color theme="1"/>
        <rFont val="ＭＳ ゴシック"/>
        <family val="3"/>
        <charset val="128"/>
      </rPr>
      <t xml:space="preserve">したことが要因である。
施設利用率については、平均処理水量が減少したため比率が減少している。
水洗化率については、年々増加しているものの現在処理区域内人口、現在水洗便所設置済人口ともに減少しているため、水質保全、持続可能な事業運営の観点から、下水道未加入世帯への啓発活動が必要である。
</t>
    </r>
    <rPh sb="110" eb="111">
      <t>チ</t>
    </rPh>
    <rPh sb="133" eb="134">
      <t>タ</t>
    </rPh>
    <rPh sb="134" eb="136">
      <t>ジギョウ</t>
    </rPh>
    <rPh sb="141" eb="143">
      <t>ヒヨウ</t>
    </rPh>
    <rPh sb="149" eb="151">
      <t>ケントウ</t>
    </rPh>
    <rPh sb="233" eb="235">
      <t>ゾウカ</t>
    </rPh>
    <rPh sb="260" eb="262">
      <t>キギョウ</t>
    </rPh>
    <rPh sb="262" eb="263">
      <t>サイ</t>
    </rPh>
    <rPh sb="263" eb="265">
      <t>ショウカン</t>
    </rPh>
    <rPh sb="266" eb="268">
      <t>イッパン</t>
    </rPh>
    <rPh sb="268" eb="270">
      <t>カイケイ</t>
    </rPh>
    <rPh sb="270" eb="272">
      <t>フタン</t>
    </rPh>
    <rPh sb="272" eb="273">
      <t>ガク</t>
    </rPh>
    <rPh sb="274" eb="276">
      <t>ゼンネン</t>
    </rPh>
    <rPh sb="276" eb="277">
      <t>ド</t>
    </rPh>
    <rPh sb="279" eb="281">
      <t>ゲンショウ</t>
    </rPh>
    <rPh sb="300" eb="302">
      <t>ゲンショウ</t>
    </rPh>
    <rPh sb="310" eb="312">
      <t>ゾウカ</t>
    </rPh>
    <rPh sb="349" eb="351">
      <t>ゾウカ</t>
    </rPh>
    <rPh sb="364" eb="366">
      <t>シセツ</t>
    </rPh>
    <rPh sb="366" eb="369">
      <t>リヨウリツ</t>
    </rPh>
    <rPh sb="375" eb="377">
      <t>ヘイキン</t>
    </rPh>
    <rPh sb="377" eb="379">
      <t>ショリ</t>
    </rPh>
    <rPh sb="379" eb="381">
      <t>スイリョウ</t>
    </rPh>
    <rPh sb="382" eb="384">
      <t>ゲンショウ</t>
    </rPh>
    <rPh sb="388" eb="390">
      <t>ヒリツ</t>
    </rPh>
    <rPh sb="391" eb="393">
      <t>ゲンショウ</t>
    </rPh>
    <phoneticPr fontId="4"/>
  </si>
  <si>
    <r>
      <t>将来の人口減少による使用料収入の減、施設の老朽化等に伴う更新に備えた財源の確保を図る観点から、</t>
    </r>
    <r>
      <rPr>
        <sz val="11"/>
        <color rgb="FFFF0000"/>
        <rFont val="ＭＳ ゴシック"/>
        <family val="3"/>
        <charset val="128"/>
      </rPr>
      <t>使用料改定を令和4年、令和6年に行う予定である。改定以降も、</t>
    </r>
    <r>
      <rPr>
        <sz val="11"/>
        <color theme="1"/>
        <rFont val="ＭＳ ゴシック"/>
        <family val="3"/>
        <charset val="128"/>
      </rPr>
      <t xml:space="preserve">5年毎に使用料の見直しを行うこととしており、経営基盤の強化と持続可能な事業運営に努める。
</t>
    </r>
    <rPh sb="47" eb="50">
      <t>シヨウリョウ</t>
    </rPh>
    <rPh sb="50" eb="52">
      <t>カイテイ</t>
    </rPh>
    <rPh sb="58" eb="60">
      <t>レイワ</t>
    </rPh>
    <rPh sb="61" eb="62">
      <t>ネン</t>
    </rPh>
    <rPh sb="63" eb="64">
      <t>オコナ</t>
    </rPh>
    <rPh sb="65" eb="67">
      <t>ヨテイ</t>
    </rPh>
    <rPh sb="71" eb="73">
      <t>カイテイ</t>
    </rPh>
    <rPh sb="73" eb="75">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</si>
</sst>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0F-4B2F-944A-F1251C16124F}"/>
            </c:ext>
          </c:extLst>
        </c:ser>
        <c:dLbls>
          <c:showLegendKey val="0"/>
          <c:showVal val="0"/>
          <c:showCatName val="0"/>
          <c:showSerName val="0"/>
          <c:showPercent val="0"/>
          <c:showBubbleSize val="0"/>
        </c:dLbls>
        <c:gapWidth val="150"/>
        <c:axId val="344873120"/>
        <c:axId val="34651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470F-4B2F-944A-F1251C16124F}"/>
            </c:ext>
          </c:extLst>
        </c:ser>
        <c:dLbls>
          <c:showLegendKey val="0"/>
          <c:showVal val="0"/>
          <c:showCatName val="0"/>
          <c:showSerName val="0"/>
          <c:showPercent val="0"/>
          <c:showBubbleSize val="0"/>
        </c:dLbls>
        <c:marker val="1"/>
        <c:smooth val="0"/>
        <c:axId val="344873120"/>
        <c:axId val="346512520"/>
      </c:lineChart>
      <c:dateAx>
        <c:axId val="344873120"/>
        <c:scaling>
          <c:orientation val="minMax"/>
        </c:scaling>
        <c:delete val="1"/>
        <c:axPos val="b"/>
        <c:numFmt formatCode="&quot;H&quot;yy" sourceLinked="1"/>
        <c:majorTickMark val="none"/>
        <c:minorTickMark val="none"/>
        <c:tickLblPos val="none"/>
        <c:crossAx val="346512520"/>
        <c:crosses val="autoZero"/>
        <c:auto val="1"/>
        <c:lblOffset val="100"/>
        <c:baseTimeUnit val="years"/>
      </c:dateAx>
      <c:valAx>
        <c:axId val="34651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100.17</c:v>
                </c:pt>
                <c:pt idx="1">
                  <c:v>102.71</c:v>
                </c:pt>
                <c:pt idx="2">
                  <c:v>101.38</c:v>
                </c:pt>
                <c:pt idx="3">
                  <c:v>103.23</c:v>
                </c:pt>
                <c:pt idx="4">
                  <c:v>102.79</c:v>
                </c:pt>
              </c:numCache>
            </c:numRef>
          </c:val>
          <c:extLst xmlns:c16r2="http://schemas.microsoft.com/office/drawing/2015/06/chart">
            <c:ext xmlns:c16="http://schemas.microsoft.com/office/drawing/2014/chart" uri="{C3380CC4-5D6E-409C-BE32-E72D297353CC}">
              <c16:uniqueId val="{00000000-C6E2-4353-AB26-46889B3273A0}"/>
            </c:ext>
          </c:extLst>
        </c:ser>
        <c:dLbls>
          <c:showLegendKey val="0"/>
          <c:showVal val="0"/>
          <c:showCatName val="0"/>
          <c:showSerName val="0"/>
          <c:showPercent val="0"/>
          <c:showBubbleSize val="0"/>
        </c:dLbls>
        <c:gapWidth val="150"/>
        <c:axId val="346516832"/>
        <c:axId val="34651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xmlns:c16r2="http://schemas.microsoft.com/office/drawing/2015/06/chart">
            <c:ext xmlns:c16="http://schemas.microsoft.com/office/drawing/2014/chart" uri="{C3380CC4-5D6E-409C-BE32-E72D297353CC}">
              <c16:uniqueId val="{00000001-C6E2-4353-AB26-46889B3273A0}"/>
            </c:ext>
          </c:extLst>
        </c:ser>
        <c:dLbls>
          <c:showLegendKey val="0"/>
          <c:showVal val="0"/>
          <c:showCatName val="0"/>
          <c:showSerName val="0"/>
          <c:showPercent val="0"/>
          <c:showBubbleSize val="0"/>
        </c:dLbls>
        <c:marker val="1"/>
        <c:smooth val="0"/>
        <c:axId val="346516832"/>
        <c:axId val="346517224"/>
      </c:lineChart>
      <c:dateAx>
        <c:axId val="346516832"/>
        <c:scaling>
          <c:orientation val="minMax"/>
        </c:scaling>
        <c:delete val="1"/>
        <c:axPos val="b"/>
        <c:numFmt formatCode="&quot;H&quot;yy" sourceLinked="1"/>
        <c:majorTickMark val="none"/>
        <c:minorTickMark val="none"/>
        <c:tickLblPos val="none"/>
        <c:crossAx val="346517224"/>
        <c:crosses val="autoZero"/>
        <c:auto val="1"/>
        <c:lblOffset val="100"/>
        <c:baseTimeUnit val="years"/>
      </c:dateAx>
      <c:valAx>
        <c:axId val="3465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20.66</c:v>
                </c:pt>
                <c:pt idx="1">
                  <c:v>23.3</c:v>
                </c:pt>
                <c:pt idx="2">
                  <c:v>26</c:v>
                </c:pt>
                <c:pt idx="3">
                  <c:v>28.58</c:v>
                </c:pt>
                <c:pt idx="4">
                  <c:v>31.19</c:v>
                </c:pt>
              </c:numCache>
            </c:numRef>
          </c:val>
          <c:extLst xmlns:c16r2="http://schemas.microsoft.com/office/drawing/2015/06/chart">
            <c:ext xmlns:c16="http://schemas.microsoft.com/office/drawing/2014/chart" uri="{C3380CC4-5D6E-409C-BE32-E72D297353CC}">
              <c16:uniqueId val="{00000000-4AE1-494E-8AC7-2C68F2FCB402}"/>
            </c:ext>
          </c:extLst>
        </c:ser>
        <c:dLbls>
          <c:showLegendKey val="0"/>
          <c:showVal val="0"/>
          <c:showCatName val="0"/>
          <c:showSerName val="0"/>
          <c:showPercent val="0"/>
          <c:showBubbleSize val="0"/>
        </c:dLbls>
        <c:gapWidth val="150"/>
        <c:axId val="346517616"/>
        <c:axId val="34651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xmlns:c16r2="http://schemas.microsoft.com/office/drawing/2015/06/chart">
            <c:ext xmlns:c16="http://schemas.microsoft.com/office/drawing/2014/chart" uri="{C3380CC4-5D6E-409C-BE32-E72D297353CC}">
              <c16:uniqueId val="{00000001-4AE1-494E-8AC7-2C68F2FCB402}"/>
            </c:ext>
          </c:extLst>
        </c:ser>
        <c:dLbls>
          <c:showLegendKey val="0"/>
          <c:showVal val="0"/>
          <c:showCatName val="0"/>
          <c:showSerName val="0"/>
          <c:showPercent val="0"/>
          <c:showBubbleSize val="0"/>
        </c:dLbls>
        <c:marker val="1"/>
        <c:smooth val="0"/>
        <c:axId val="346517616"/>
        <c:axId val="346514088"/>
      </c:lineChart>
      <c:dateAx>
        <c:axId val="346517616"/>
        <c:scaling>
          <c:orientation val="minMax"/>
        </c:scaling>
        <c:delete val="1"/>
        <c:axPos val="b"/>
        <c:numFmt formatCode="&quot;H&quot;yy" sourceLinked="1"/>
        <c:majorTickMark val="none"/>
        <c:minorTickMark val="none"/>
        <c:tickLblPos val="none"/>
        <c:crossAx val="346514088"/>
        <c:crosses val="autoZero"/>
        <c:auto val="1"/>
        <c:lblOffset val="100"/>
        <c:baseTimeUnit val="years"/>
      </c:dateAx>
      <c:valAx>
        <c:axId val="34651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9F-4FFF-B7D8-CD2C0B5F3633}"/>
            </c:ext>
          </c:extLst>
        </c:ser>
        <c:dLbls>
          <c:showLegendKey val="0"/>
          <c:showVal val="0"/>
          <c:showCatName val="0"/>
          <c:showSerName val="0"/>
          <c:showPercent val="0"/>
          <c:showBubbleSize val="0"/>
        </c:dLbls>
        <c:gapWidth val="150"/>
        <c:axId val="346513696"/>
        <c:axId val="3465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59F-4FFF-B7D8-CD2C0B5F3633}"/>
            </c:ext>
          </c:extLst>
        </c:ser>
        <c:dLbls>
          <c:showLegendKey val="0"/>
          <c:showVal val="0"/>
          <c:showCatName val="0"/>
          <c:showSerName val="0"/>
          <c:showPercent val="0"/>
          <c:showBubbleSize val="0"/>
        </c:dLbls>
        <c:marker val="1"/>
        <c:smooth val="0"/>
        <c:axId val="346513696"/>
        <c:axId val="346510560"/>
      </c:lineChart>
      <c:dateAx>
        <c:axId val="346513696"/>
        <c:scaling>
          <c:orientation val="minMax"/>
        </c:scaling>
        <c:delete val="1"/>
        <c:axPos val="b"/>
        <c:numFmt formatCode="&quot;H&quot;yy" sourceLinked="1"/>
        <c:majorTickMark val="none"/>
        <c:minorTickMark val="none"/>
        <c:tickLblPos val="none"/>
        <c:crossAx val="346510560"/>
        <c:crosses val="autoZero"/>
        <c:auto val="1"/>
        <c:lblOffset val="100"/>
        <c:baseTimeUnit val="years"/>
      </c:dateAx>
      <c:valAx>
        <c:axId val="3465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76-4D1E-9F82-2454550D7639}"/>
            </c:ext>
          </c:extLst>
        </c:ser>
        <c:dLbls>
          <c:showLegendKey val="0"/>
          <c:showVal val="0"/>
          <c:showCatName val="0"/>
          <c:showSerName val="0"/>
          <c:showPercent val="0"/>
          <c:showBubbleSize val="0"/>
        </c:dLbls>
        <c:gapWidth val="150"/>
        <c:axId val="346512912"/>
        <c:axId val="34673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xmlns:c16r2="http://schemas.microsoft.com/office/drawing/2015/06/chart">
            <c:ext xmlns:c16="http://schemas.microsoft.com/office/drawing/2014/chart" uri="{C3380CC4-5D6E-409C-BE32-E72D297353CC}">
              <c16:uniqueId val="{00000001-5076-4D1E-9F82-2454550D7639}"/>
            </c:ext>
          </c:extLst>
        </c:ser>
        <c:dLbls>
          <c:showLegendKey val="0"/>
          <c:showVal val="0"/>
          <c:showCatName val="0"/>
          <c:showSerName val="0"/>
          <c:showPercent val="0"/>
          <c:showBubbleSize val="0"/>
        </c:dLbls>
        <c:marker val="1"/>
        <c:smooth val="0"/>
        <c:axId val="346512912"/>
        <c:axId val="346731912"/>
      </c:lineChart>
      <c:dateAx>
        <c:axId val="346512912"/>
        <c:scaling>
          <c:orientation val="minMax"/>
        </c:scaling>
        <c:delete val="1"/>
        <c:axPos val="b"/>
        <c:numFmt formatCode="&quot;H&quot;yy" sourceLinked="1"/>
        <c:majorTickMark val="none"/>
        <c:minorTickMark val="none"/>
        <c:tickLblPos val="none"/>
        <c:crossAx val="346731912"/>
        <c:crosses val="autoZero"/>
        <c:auto val="1"/>
        <c:lblOffset val="100"/>
        <c:baseTimeUnit val="years"/>
      </c:dateAx>
      <c:valAx>
        <c:axId val="34673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-26.07</c:v>
                </c:pt>
                <c:pt idx="1">
                  <c:v>-5.76</c:v>
                </c:pt>
                <c:pt idx="2">
                  <c:v>-6.21</c:v>
                </c:pt>
                <c:pt idx="3">
                  <c:v>-16.190000000000001</c:v>
                </c:pt>
                <c:pt idx="4">
                  <c:v>-15.7</c:v>
                </c:pt>
              </c:numCache>
            </c:numRef>
          </c:val>
          <c:extLst xmlns:c16r2="http://schemas.microsoft.com/office/drawing/2015/06/chart">
            <c:ext xmlns:c16="http://schemas.microsoft.com/office/drawing/2014/chart" uri="{C3380CC4-5D6E-409C-BE32-E72D297353CC}">
              <c16:uniqueId val="{00000000-B384-4B55-AC87-0E88B574EB32}"/>
            </c:ext>
          </c:extLst>
        </c:ser>
        <c:dLbls>
          <c:showLegendKey val="0"/>
          <c:showVal val="0"/>
          <c:showCatName val="0"/>
          <c:showSerName val="0"/>
          <c:showPercent val="0"/>
          <c:showBubbleSize val="0"/>
        </c:dLbls>
        <c:gapWidth val="150"/>
        <c:axId val="346733872"/>
        <c:axId val="3467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xmlns:c16r2="http://schemas.microsoft.com/office/drawing/2015/06/chart">
            <c:ext xmlns:c16="http://schemas.microsoft.com/office/drawing/2014/chart" uri="{C3380CC4-5D6E-409C-BE32-E72D297353CC}">
              <c16:uniqueId val="{00000001-B384-4B55-AC87-0E88B574EB32}"/>
            </c:ext>
          </c:extLst>
        </c:ser>
        <c:dLbls>
          <c:showLegendKey val="0"/>
          <c:showVal val="0"/>
          <c:showCatName val="0"/>
          <c:showSerName val="0"/>
          <c:showPercent val="0"/>
          <c:showBubbleSize val="0"/>
        </c:dLbls>
        <c:marker val="1"/>
        <c:smooth val="0"/>
        <c:axId val="346733872"/>
        <c:axId val="346732304"/>
      </c:lineChart>
      <c:dateAx>
        <c:axId val="346733872"/>
        <c:scaling>
          <c:orientation val="minMax"/>
        </c:scaling>
        <c:delete val="1"/>
        <c:axPos val="b"/>
        <c:numFmt formatCode="&quot;H&quot;yy" sourceLinked="1"/>
        <c:majorTickMark val="none"/>
        <c:minorTickMark val="none"/>
        <c:tickLblPos val="none"/>
        <c:crossAx val="346732304"/>
        <c:crosses val="autoZero"/>
        <c:auto val="1"/>
        <c:lblOffset val="100"/>
        <c:baseTimeUnit val="years"/>
      </c:dateAx>
      <c:valAx>
        <c:axId val="3467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3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1345.2</c:v>
                </c:pt>
                <c:pt idx="1">
                  <c:v>1207.03</c:v>
                </c:pt>
                <c:pt idx="2">
                  <c:v>1176.96</c:v>
                </c:pt>
                <c:pt idx="3">
                  <c:v>787.14</c:v>
                </c:pt>
                <c:pt idx="4">
                  <c:v>957.35</c:v>
                </c:pt>
              </c:numCache>
            </c:numRef>
          </c:val>
          <c:extLst xmlns:c16r2="http://schemas.microsoft.com/office/drawing/2015/06/chart">
            <c:ext xmlns:c16="http://schemas.microsoft.com/office/drawing/2014/chart" uri="{C3380CC4-5D6E-409C-BE32-E72D297353CC}">
              <c16:uniqueId val="{00000000-7350-4F19-B025-8B29B6E1F266}"/>
            </c:ext>
          </c:extLst>
        </c:ser>
        <c:dLbls>
          <c:showLegendKey val="0"/>
          <c:showVal val="0"/>
          <c:showCatName val="0"/>
          <c:showSerName val="0"/>
          <c:showPercent val="0"/>
          <c:showBubbleSize val="0"/>
        </c:dLbls>
        <c:gapWidth val="150"/>
        <c:axId val="346731128"/>
        <c:axId val="3467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7350-4F19-B025-8B29B6E1F266}"/>
            </c:ext>
          </c:extLst>
        </c:ser>
        <c:dLbls>
          <c:showLegendKey val="0"/>
          <c:showVal val="0"/>
          <c:showCatName val="0"/>
          <c:showSerName val="0"/>
          <c:showPercent val="0"/>
          <c:showBubbleSize val="0"/>
        </c:dLbls>
        <c:marker val="1"/>
        <c:smooth val="0"/>
        <c:axId val="346731128"/>
        <c:axId val="346731520"/>
      </c:lineChart>
      <c:dateAx>
        <c:axId val="346731128"/>
        <c:scaling>
          <c:orientation val="minMax"/>
        </c:scaling>
        <c:delete val="1"/>
        <c:axPos val="b"/>
        <c:numFmt formatCode="&quot;H&quot;yy" sourceLinked="1"/>
        <c:majorTickMark val="none"/>
        <c:minorTickMark val="none"/>
        <c:tickLblPos val="none"/>
        <c:crossAx val="346731520"/>
        <c:crosses val="autoZero"/>
        <c:auto val="1"/>
        <c:lblOffset val="100"/>
        <c:baseTimeUnit val="years"/>
      </c:dateAx>
      <c:valAx>
        <c:axId val="346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3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49.89</c:v>
                </c:pt>
                <c:pt idx="1">
                  <c:v>54.59</c:v>
                </c:pt>
                <c:pt idx="2">
                  <c:v>52.01</c:v>
                </c:pt>
                <c:pt idx="3">
                  <c:v>59.78</c:v>
                </c:pt>
                <c:pt idx="4">
                  <c:v>55.3</c:v>
                </c:pt>
              </c:numCache>
            </c:numRef>
          </c:val>
          <c:extLst xmlns:c16r2="http://schemas.microsoft.com/office/drawing/2015/06/chart">
            <c:ext xmlns:c16="http://schemas.microsoft.com/office/drawing/2014/chart" uri="{C3380CC4-5D6E-409C-BE32-E72D297353CC}">
              <c16:uniqueId val="{00000000-83E9-4CB8-B43C-892738DC452D}"/>
            </c:ext>
          </c:extLst>
        </c:ser>
        <c:dLbls>
          <c:showLegendKey val="0"/>
          <c:showVal val="0"/>
          <c:showCatName val="0"/>
          <c:showSerName val="0"/>
          <c:showPercent val="0"/>
          <c:showBubbleSize val="0"/>
        </c:dLbls>
        <c:gapWidth val="150"/>
        <c:axId val="346734656"/>
        <c:axId val="34672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83E9-4CB8-B43C-892738DC452D}"/>
            </c:ext>
          </c:extLst>
        </c:ser>
        <c:dLbls>
          <c:showLegendKey val="0"/>
          <c:showVal val="0"/>
          <c:showCatName val="0"/>
          <c:showSerName val="0"/>
          <c:showPercent val="0"/>
          <c:showBubbleSize val="0"/>
        </c:dLbls>
        <c:marker val="1"/>
        <c:smooth val="0"/>
        <c:axId val="346734656"/>
        <c:axId val="346728776"/>
      </c:lineChart>
      <c:dateAx>
        <c:axId val="346734656"/>
        <c:scaling>
          <c:orientation val="minMax"/>
        </c:scaling>
        <c:delete val="1"/>
        <c:axPos val="b"/>
        <c:numFmt formatCode="&quot;H&quot;yy" sourceLinked="1"/>
        <c:majorTickMark val="none"/>
        <c:minorTickMark val="none"/>
        <c:tickLblPos val="none"/>
        <c:crossAx val="346728776"/>
        <c:crosses val="autoZero"/>
        <c:auto val="1"/>
        <c:lblOffset val="100"/>
        <c:baseTimeUnit val="years"/>
      </c:dateAx>
      <c:valAx>
        <c:axId val="34672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290.55</c:v>
                </c:pt>
                <c:pt idx="1">
                  <c:v>282.16000000000003</c:v>
                </c:pt>
                <c:pt idx="2">
                  <c:v>292.88</c:v>
                </c:pt>
                <c:pt idx="3">
                  <c:v>256.82</c:v>
                </c:pt>
                <c:pt idx="4">
                  <c:v>277.57</c:v>
                </c:pt>
              </c:numCache>
            </c:numRef>
          </c:val>
          <c:extLst xmlns:c16r2="http://schemas.microsoft.com/office/drawing/2015/06/chart">
            <c:ext xmlns:c16="http://schemas.microsoft.com/office/drawing/2014/chart" uri="{C3380CC4-5D6E-409C-BE32-E72D297353CC}">
              <c16:uniqueId val="{00000000-3BA0-4FED-A720-5809F9F79806}"/>
            </c:ext>
          </c:extLst>
        </c:ser>
        <c:dLbls>
          <c:showLegendKey val="0"/>
          <c:showVal val="0"/>
          <c:showCatName val="0"/>
          <c:showSerName val="0"/>
          <c:showPercent val="0"/>
          <c:showBubbleSize val="0"/>
        </c:dLbls>
        <c:gapWidth val="150"/>
        <c:axId val="346727992"/>
        <c:axId val="34672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3BA0-4FED-A720-5809F9F79806}"/>
            </c:ext>
          </c:extLst>
        </c:ser>
        <c:dLbls>
          <c:showLegendKey val="0"/>
          <c:showVal val="0"/>
          <c:showCatName val="0"/>
          <c:showSerName val="0"/>
          <c:showPercent val="0"/>
          <c:showBubbleSize val="0"/>
        </c:dLbls>
        <c:marker val="1"/>
        <c:smooth val="0"/>
        <c:axId val="346727992"/>
        <c:axId val="346729168"/>
      </c:lineChart>
      <c:dateAx>
        <c:axId val="346727992"/>
        <c:scaling>
          <c:orientation val="minMax"/>
        </c:scaling>
        <c:delete val="1"/>
        <c:axPos val="b"/>
        <c:numFmt formatCode="&quot;H&quot;yy" sourceLinked="1"/>
        <c:majorTickMark val="none"/>
        <c:minorTickMark val="none"/>
        <c:tickLblPos val="none"/>
        <c:crossAx val="346729168"/>
        <c:crosses val="autoZero"/>
        <c:auto val="1"/>
        <c:lblOffset val="100"/>
        <c:baseTimeUnit val="years"/>
      </c:dateAx>
      <c:valAx>
        <c:axId val="34672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2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59.8</c:v>
                </c:pt>
                <c:pt idx="1">
                  <c:v>71.989999999999995</c:v>
                </c:pt>
                <c:pt idx="2">
                  <c:v>81.09</c:v>
                </c:pt>
                <c:pt idx="3">
                  <c:v>76.13</c:v>
                </c:pt>
                <c:pt idx="4">
                  <c:v>56.36</c:v>
                </c:pt>
              </c:numCache>
            </c:numRef>
          </c:val>
          <c:extLst xmlns:c16r2="http://schemas.microsoft.com/office/drawing/2015/06/chart">
            <c:ext xmlns:c16="http://schemas.microsoft.com/office/drawing/2014/chart" uri="{C3380CC4-5D6E-409C-BE32-E72D297353CC}">
              <c16:uniqueId val="{00000000-D375-4986-B5D0-F8D7F8C85161}"/>
            </c:ext>
          </c:extLst>
        </c:ser>
        <c:dLbls>
          <c:showLegendKey val="0"/>
          <c:showVal val="0"/>
          <c:showCatName val="0"/>
          <c:showSerName val="0"/>
          <c:showPercent val="0"/>
          <c:showBubbleSize val="0"/>
        </c:dLbls>
        <c:gapWidth val="150"/>
        <c:axId val="346733088"/>
        <c:axId val="34651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D375-4986-B5D0-F8D7F8C85161}"/>
            </c:ext>
          </c:extLst>
        </c:ser>
        <c:dLbls>
          <c:showLegendKey val="0"/>
          <c:showVal val="0"/>
          <c:showCatName val="0"/>
          <c:showSerName val="0"/>
          <c:showPercent val="0"/>
          <c:showBubbleSize val="0"/>
        </c:dLbls>
        <c:marker val="1"/>
        <c:smooth val="0"/>
        <c:axId val="346733088"/>
        <c:axId val="346518008"/>
      </c:lineChart>
      <c:dateAx>
        <c:axId val="346733088"/>
        <c:scaling>
          <c:orientation val="minMax"/>
        </c:scaling>
        <c:delete val="1"/>
        <c:axPos val="b"/>
        <c:numFmt formatCode="&quot;H&quot;yy" sourceLinked="1"/>
        <c:majorTickMark val="none"/>
        <c:minorTickMark val="none"/>
        <c:tickLblPos val="none"/>
        <c:crossAx val="346518008"/>
        <c:crosses val="autoZero"/>
        <c:auto val="1"/>
        <c:lblOffset val="100"/>
        <c:baseTimeUnit val="years"/>
      </c:dateAx>
      <c:valAx>
        <c:axId val="3465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91.36</c:v>
                </c:pt>
                <c:pt idx="1">
                  <c:v>91.43</c:v>
                </c:pt>
                <c:pt idx="2">
                  <c:v>91.46</c:v>
                </c:pt>
                <c:pt idx="3">
                  <c:v>91.56</c:v>
                </c:pt>
                <c:pt idx="4">
                  <c:v>91.61</c:v>
                </c:pt>
              </c:numCache>
            </c:numRef>
          </c:val>
          <c:extLst xmlns:c16r2="http://schemas.microsoft.com/office/drawing/2015/06/chart">
            <c:ext xmlns:c16="http://schemas.microsoft.com/office/drawing/2014/chart" uri="{C3380CC4-5D6E-409C-BE32-E72D297353CC}">
              <c16:uniqueId val="{00000000-536A-4ADC-8988-D31643554F0B}"/>
            </c:ext>
          </c:extLst>
        </c:ser>
        <c:dLbls>
          <c:showLegendKey val="0"/>
          <c:showVal val="0"/>
          <c:showCatName val="0"/>
          <c:showSerName val="0"/>
          <c:showPercent val="0"/>
          <c:showBubbleSize val="0"/>
        </c:dLbls>
        <c:gapWidth val="150"/>
        <c:axId val="346512128"/>
        <c:axId val="34714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536A-4ADC-8988-D31643554F0B}"/>
            </c:ext>
          </c:extLst>
        </c:ser>
        <c:dLbls>
          <c:showLegendKey val="0"/>
          <c:showVal val="0"/>
          <c:showCatName val="0"/>
          <c:showSerName val="0"/>
          <c:showPercent val="0"/>
          <c:showBubbleSize val="0"/>
        </c:dLbls>
        <c:marker val="1"/>
        <c:smooth val="0"/>
        <c:axId val="346512128"/>
        <c:axId val="347147184"/>
      </c:lineChart>
      <c:dateAx>
        <c:axId val="346512128"/>
        <c:scaling>
          <c:orientation val="minMax"/>
        </c:scaling>
        <c:delete val="1"/>
        <c:axPos val="b"/>
        <c:numFmt formatCode="&quot;H&quot;yy" sourceLinked="1"/>
        <c:majorTickMark val="none"/>
        <c:minorTickMark val="none"/>
        <c:tickLblPos val="none"/>
        <c:crossAx val="347147184"/>
        <c:crosses val="autoZero"/>
        <c:auto val="1"/>
        <c:lblOffset val="100"/>
        <c:baseTimeUnit val="years"/>
      </c:dateAx>
      <c:valAx>
        <c:axId val="34714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6"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40808</v>
      </c>
      <c r="AM8" s="51"/>
      <c r="AN8" s="51"/>
      <c r="AO8" s="51"/>
      <c r="AP8" s="51"/>
      <c r="AQ8" s="51"/>
      <c r="AR8" s="51"/>
      <c r="AS8" s="51"/>
      <c r="AT8" s="46">
        <f>データ!T6</f>
        <v>426.31</v>
      </c>
      <c r="AU8" s="46"/>
      <c r="AV8" s="46"/>
      <c r="AW8" s="46"/>
      <c r="AX8" s="46"/>
      <c r="AY8" s="46"/>
      <c r="AZ8" s="46"/>
      <c r="BA8" s="46"/>
      <c r="BB8" s="46">
        <f>データ!U6</f>
        <v>95.72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55.24</v>
      </c>
      <c r="J10" s="46"/>
      <c r="K10" s="46"/>
      <c r="L10" s="46"/>
      <c r="M10" s="46"/>
      <c r="N10" s="46"/>
      <c r="O10" s="46"/>
      <c r="P10" s="46">
        <f>データ!P6</f>
        <v>41.1</v>
      </c>
      <c r="Q10" s="46"/>
      <c r="R10" s="46"/>
      <c r="S10" s="46"/>
      <c r="T10" s="46"/>
      <c r="U10" s="46"/>
      <c r="V10" s="46"/>
      <c r="W10" s="46">
        <f>データ!Q6</f>
        <v>73.58</v>
      </c>
      <c r="X10" s="46"/>
      <c r="Y10" s="46"/>
      <c r="Z10" s="46"/>
      <c r="AA10" s="46"/>
      <c r="AB10" s="46"/>
      <c r="AC10" s="46"/>
      <c r="AD10" s="51">
        <f>データ!R6</f>
        <v>3006</v>
      </c>
      <c r="AE10" s="51"/>
      <c r="AF10" s="51"/>
      <c r="AG10" s="51"/>
      <c r="AH10" s="51"/>
      <c r="AI10" s="51"/>
      <c r="AJ10" s="51"/>
      <c r="AK10" s="2"/>
      <c r="AL10" s="51">
        <f>データ!V6</f>
        <v>16729</v>
      </c>
      <c r="AM10" s="51"/>
      <c r="AN10" s="51"/>
      <c r="AO10" s="51"/>
      <c r="AP10" s="51"/>
      <c r="AQ10" s="51"/>
      <c r="AR10" s="51"/>
      <c r="AS10" s="51"/>
      <c r="AT10" s="46">
        <f>データ!W6</f>
        <v>5.8</v>
      </c>
      <c r="AU10" s="46"/>
      <c r="AV10" s="46"/>
      <c r="AW10" s="46"/>
      <c r="AX10" s="46"/>
      <c r="AY10" s="46"/>
      <c r="AZ10" s="46"/>
      <c r="BA10" s="46"/>
      <c r="BB10" s="46">
        <f>データ!X6</f>
        <v>2884.31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EJZ8+RqNbYj54CcvNqQ4xI57J8hGfbJsWzhs/FpLgQGXfD817Jky9ZUyEl2cdu6gpCsaJbl/HtDFGQ/cc3M2A==" saltValue="ahddgxIDMDD1SN1yf/g1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162078</v>
      </c>
      <c r="D6" s="33">
        <f t="shared" si="3"/>
        <v>46</v>
      </c>
      <c r="E6" s="33">
        <f t="shared" si="3"/>
        <v>17</v>
      </c>
      <c r="F6" s="33">
        <f t="shared" si="3"/>
        <v>1</v>
      </c>
      <c r="G6" s="33">
        <f t="shared" si="3"/>
        <v>0</v>
      </c>
      <c r="H6" s="33" t="str">
        <f t="shared" si="3"/>
        <v>富山県　黒部市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55.24</v>
      </c>
      <c r="P6" s="34">
        <f t="shared" si="3"/>
        <v>41.1</v>
      </c>
      <c r="Q6" s="34">
        <f t="shared" si="3"/>
        <v>73.58</v>
      </c>
      <c r="R6" s="34">
        <f t="shared" si="3"/>
        <v>3006</v>
      </c>
      <c r="S6" s="34">
        <f t="shared" si="3"/>
        <v>40808</v>
      </c>
      <c r="T6" s="34">
        <f t="shared" si="3"/>
        <v>426.31</v>
      </c>
      <c r="U6" s="34">
        <f t="shared" si="3"/>
        <v>95.72</v>
      </c>
      <c r="V6" s="34">
        <f t="shared" si="3"/>
        <v>16729</v>
      </c>
      <c r="W6" s="34">
        <f t="shared" si="3"/>
        <v>5.8</v>
      </c>
      <c r="X6" s="34">
        <f t="shared" si="3"/>
        <v>2884.31</v>
      </c>
      <c r="Y6" s="35">
        <f>IF(Y7="",NA(),Y7)</f>
        <v>100.17</v>
      </c>
      <c r="Z6" s="35">
        <f t="shared" ref="Z6:AH6" si="4">IF(Z7="",NA(),Z7)</f>
        <v>102.71</v>
      </c>
      <c r="AA6" s="35">
        <f t="shared" si="4"/>
        <v>101.38</v>
      </c>
      <c r="AB6" s="35">
        <f t="shared" si="4"/>
        <v>103.23</v>
      </c>
      <c r="AC6" s="35">
        <f t="shared" si="4"/>
        <v>102.79</v>
      </c>
      <c r="AD6" s="35">
        <f t="shared" si="4"/>
        <v>106.85</v>
      </c>
      <c r="AE6" s="35">
        <f t="shared" si="4"/>
        <v>108.11</v>
      </c>
      <c r="AF6" s="35">
        <f t="shared" si="4"/>
        <v>104.14</v>
      </c>
      <c r="AG6" s="35">
        <f t="shared" si="4"/>
        <v>106.57</v>
      </c>
      <c r="AH6" s="35">
        <f t="shared" si="4"/>
        <v>107.21</v>
      </c>
      <c r="AI6" s="34" t="str">
        <f>IF(AI7="","",IF(AI7="-","【-】","【"&amp;SUBSTITUTE(TEXT(AI7,"#,##0.00"),"-","△")&amp;"】"))</f>
        <v>【106.67】</v>
      </c>
      <c r="AJ6" s="34">
        <f>IF(AJ7="",NA(),AJ7)</f>
        <v>0</v>
      </c>
      <c r="AK6" s="34">
        <f t="shared" ref="AK6:AS6" si="5">IF(AK7="",NA(),AK7)</f>
        <v>0</v>
      </c>
      <c r="AL6" s="34">
        <f t="shared" si="5"/>
        <v>0</v>
      </c>
      <c r="AM6" s="34">
        <f t="shared" si="5"/>
        <v>0</v>
      </c>
      <c r="AN6" s="34">
        <f t="shared" si="5"/>
        <v>0</v>
      </c>
      <c r="AO6" s="35">
        <f t="shared" si="5"/>
        <v>92.92</v>
      </c>
      <c r="AP6" s="35">
        <f t="shared" si="5"/>
        <v>86.54</v>
      </c>
      <c r="AQ6" s="35">
        <f t="shared" si="5"/>
        <v>73.180000000000007</v>
      </c>
      <c r="AR6" s="35">
        <f t="shared" si="5"/>
        <v>53.44</v>
      </c>
      <c r="AS6" s="35">
        <f t="shared" si="5"/>
        <v>43.71</v>
      </c>
      <c r="AT6" s="34" t="str">
        <f>IF(AT7="","",IF(AT7="-","【-】","【"&amp;SUBSTITUTE(TEXT(AT7,"#,##0.00"),"-","△")&amp;"】"))</f>
        <v>【3.64】</v>
      </c>
      <c r="AU6" s="35">
        <f>IF(AU7="",NA(),AU7)</f>
        <v>-26.07</v>
      </c>
      <c r="AV6" s="35">
        <f t="shared" ref="AV6:BD6" si="6">IF(AV7="",NA(),AV7)</f>
        <v>-5.76</v>
      </c>
      <c r="AW6" s="35">
        <f t="shared" si="6"/>
        <v>-6.21</v>
      </c>
      <c r="AX6" s="35">
        <f t="shared" si="6"/>
        <v>-16.190000000000001</v>
      </c>
      <c r="AY6" s="35">
        <f t="shared" si="6"/>
        <v>-15.7</v>
      </c>
      <c r="AZ6" s="35">
        <f t="shared" si="6"/>
        <v>50.66</v>
      </c>
      <c r="BA6" s="35">
        <f t="shared" si="6"/>
        <v>62.25</v>
      </c>
      <c r="BB6" s="35">
        <f t="shared" si="6"/>
        <v>52.32</v>
      </c>
      <c r="BC6" s="35">
        <f t="shared" si="6"/>
        <v>47.03</v>
      </c>
      <c r="BD6" s="35">
        <f t="shared" si="6"/>
        <v>40.67</v>
      </c>
      <c r="BE6" s="34" t="str">
        <f>IF(BE7="","",IF(BE7="-","【-】","【"&amp;SUBSTITUTE(TEXT(BE7,"#,##0.00"),"-","△")&amp;"】"))</f>
        <v>【67.52】</v>
      </c>
      <c r="BF6" s="35">
        <f>IF(BF7="",NA(),BF7)</f>
        <v>1345.2</v>
      </c>
      <c r="BG6" s="35">
        <f t="shared" ref="BG6:BO6" si="7">IF(BG7="",NA(),BG7)</f>
        <v>1207.03</v>
      </c>
      <c r="BH6" s="35">
        <f t="shared" si="7"/>
        <v>1176.96</v>
      </c>
      <c r="BI6" s="35">
        <f t="shared" si="7"/>
        <v>787.14</v>
      </c>
      <c r="BJ6" s="35">
        <f t="shared" si="7"/>
        <v>957.35</v>
      </c>
      <c r="BK6" s="35">
        <f t="shared" si="7"/>
        <v>1111.31</v>
      </c>
      <c r="BL6" s="35">
        <f t="shared" si="7"/>
        <v>966.33</v>
      </c>
      <c r="BM6" s="35">
        <f t="shared" si="7"/>
        <v>958.81</v>
      </c>
      <c r="BN6" s="35">
        <f t="shared" si="7"/>
        <v>1001.3</v>
      </c>
      <c r="BO6" s="35">
        <f t="shared" si="7"/>
        <v>1050.51</v>
      </c>
      <c r="BP6" s="34" t="str">
        <f>IF(BP7="","",IF(BP7="-","【-】","【"&amp;SUBSTITUTE(TEXT(BP7,"#,##0.00"),"-","△")&amp;"】"))</f>
        <v>【705.21】</v>
      </c>
      <c r="BQ6" s="35">
        <f>IF(BQ7="",NA(),BQ7)</f>
        <v>49.89</v>
      </c>
      <c r="BR6" s="35">
        <f t="shared" ref="BR6:BZ6" si="8">IF(BR7="",NA(),BR7)</f>
        <v>54.59</v>
      </c>
      <c r="BS6" s="35">
        <f t="shared" si="8"/>
        <v>52.01</v>
      </c>
      <c r="BT6" s="35">
        <f t="shared" si="8"/>
        <v>59.78</v>
      </c>
      <c r="BU6" s="35">
        <f t="shared" si="8"/>
        <v>55.3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290.55</v>
      </c>
      <c r="CC6" s="35">
        <f t="shared" ref="CC6:CK6" si="9">IF(CC7="",NA(),CC7)</f>
        <v>282.16000000000003</v>
      </c>
      <c r="CD6" s="35">
        <f t="shared" si="9"/>
        <v>292.88</v>
      </c>
      <c r="CE6" s="35">
        <f t="shared" si="9"/>
        <v>256.82</v>
      </c>
      <c r="CF6" s="35">
        <f t="shared" si="9"/>
        <v>277.57</v>
      </c>
      <c r="CG6" s="35">
        <f t="shared" si="9"/>
        <v>207.96</v>
      </c>
      <c r="CH6" s="35">
        <f t="shared" si="9"/>
        <v>194.31</v>
      </c>
      <c r="CI6" s="35">
        <f t="shared" si="9"/>
        <v>190.99</v>
      </c>
      <c r="CJ6" s="35">
        <f t="shared" si="9"/>
        <v>187.55</v>
      </c>
      <c r="CK6" s="35">
        <f t="shared" si="9"/>
        <v>186.3</v>
      </c>
      <c r="CL6" s="34" t="str">
        <f>IF(CL7="","",IF(CL7="-","【-】","【"&amp;SUBSTITUTE(TEXT(CL7,"#,##0.00"),"-","△")&amp;"】"))</f>
        <v>【134.52】</v>
      </c>
      <c r="CM6" s="35">
        <f>IF(CM7="",NA(),CM7)</f>
        <v>59.8</v>
      </c>
      <c r="CN6" s="35">
        <f t="shared" ref="CN6:CV6" si="10">IF(CN7="",NA(),CN7)</f>
        <v>71.989999999999995</v>
      </c>
      <c r="CO6" s="35">
        <f t="shared" si="10"/>
        <v>81.09</v>
      </c>
      <c r="CP6" s="35">
        <f t="shared" si="10"/>
        <v>76.13</v>
      </c>
      <c r="CQ6" s="35">
        <f t="shared" si="10"/>
        <v>56.36</v>
      </c>
      <c r="CR6" s="35">
        <f t="shared" si="10"/>
        <v>53.51</v>
      </c>
      <c r="CS6" s="35">
        <f t="shared" si="10"/>
        <v>53.5</v>
      </c>
      <c r="CT6" s="35">
        <f t="shared" si="10"/>
        <v>52.58</v>
      </c>
      <c r="CU6" s="35">
        <f t="shared" si="10"/>
        <v>50.94</v>
      </c>
      <c r="CV6" s="35">
        <f t="shared" si="10"/>
        <v>50.53</v>
      </c>
      <c r="CW6" s="34" t="str">
        <f>IF(CW7="","",IF(CW7="-","【-】","【"&amp;SUBSTITUTE(TEXT(CW7,"#,##0.00"),"-","△")&amp;"】"))</f>
        <v>【59.57】</v>
      </c>
      <c r="CX6" s="35">
        <f>IF(CX7="",NA(),CX7)</f>
        <v>91.36</v>
      </c>
      <c r="CY6" s="35">
        <f t="shared" ref="CY6:DG6" si="11">IF(CY7="",NA(),CY7)</f>
        <v>91.43</v>
      </c>
      <c r="CZ6" s="35">
        <f t="shared" si="11"/>
        <v>91.46</v>
      </c>
      <c r="DA6" s="35">
        <f t="shared" si="11"/>
        <v>91.56</v>
      </c>
      <c r="DB6" s="35">
        <f t="shared" si="11"/>
        <v>91.61</v>
      </c>
      <c r="DC6" s="35">
        <f t="shared" si="11"/>
        <v>83.91</v>
      </c>
      <c r="DD6" s="35">
        <f t="shared" si="11"/>
        <v>83.51</v>
      </c>
      <c r="DE6" s="35">
        <f t="shared" si="11"/>
        <v>83.02</v>
      </c>
      <c r="DF6" s="35">
        <f t="shared" si="11"/>
        <v>82.55</v>
      </c>
      <c r="DG6" s="35">
        <f t="shared" si="11"/>
        <v>82.08</v>
      </c>
      <c r="DH6" s="34" t="str">
        <f>IF(DH7="","",IF(DH7="-","【-】","【"&amp;SUBSTITUTE(TEXT(DH7,"#,##0.00"),"-","△")&amp;"】"))</f>
        <v>【95.57】</v>
      </c>
      <c r="DI6" s="35">
        <f>IF(DI7="",NA(),DI7)</f>
        <v>20.66</v>
      </c>
      <c r="DJ6" s="35">
        <f t="shared" ref="DJ6:DR6" si="12">IF(DJ7="",NA(),DJ7)</f>
        <v>23.3</v>
      </c>
      <c r="DK6" s="35">
        <f t="shared" si="12"/>
        <v>26</v>
      </c>
      <c r="DL6" s="35">
        <f t="shared" si="12"/>
        <v>28.58</v>
      </c>
      <c r="DM6" s="35">
        <f t="shared" si="12"/>
        <v>31.19</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162078</v>
      </c>
      <c r="D7" s="37">
        <v>46</v>
      </c>
      <c r="E7" s="37">
        <v>17</v>
      </c>
      <c r="F7" s="37">
        <v>1</v>
      </c>
      <c r="G7" s="37">
        <v>0</v>
      </c>
      <c r="H7" s="37" t="s">
        <v>96</v>
      </c>
      <c r="I7" s="37" t="s">
        <v>97</v>
      </c>
      <c r="J7" s="37" t="s">
        <v>98</v>
      </c>
      <c r="K7" s="37" t="s">
        <v>99</v>
      </c>
      <c r="L7" s="37" t="s">
        <v>100</v>
      </c>
      <c r="M7" s="37" t="s">
        <v>101</v>
      </c>
      <c r="N7" s="38" t="s">
        <v>102</v>
      </c>
      <c r="O7" s="38">
        <v>55.24</v>
      </c>
      <c r="P7" s="38">
        <v>41.1</v>
      </c>
      <c r="Q7" s="38">
        <v>73.58</v>
      </c>
      <c r="R7" s="38">
        <v>3006</v>
      </c>
      <c r="S7" s="38">
        <v>40808</v>
      </c>
      <c r="T7" s="38">
        <v>426.31</v>
      </c>
      <c r="U7" s="38">
        <v>95.72</v>
      </c>
      <c r="V7" s="38">
        <v>16729</v>
      </c>
      <c r="W7" s="38">
        <v>5.8</v>
      </c>
      <c r="X7" s="38">
        <v>2884.31</v>
      </c>
      <c r="Y7" s="38">
        <v>100.17</v>
      </c>
      <c r="Z7" s="38">
        <v>102.71</v>
      </c>
      <c r="AA7" s="38">
        <v>101.38</v>
      </c>
      <c r="AB7" s="38">
        <v>103.23</v>
      </c>
      <c r="AC7" s="38">
        <v>102.79</v>
      </c>
      <c r="AD7" s="38">
        <v>106.85</v>
      </c>
      <c r="AE7" s="38">
        <v>108.11</v>
      </c>
      <c r="AF7" s="38">
        <v>104.14</v>
      </c>
      <c r="AG7" s="38">
        <v>106.57</v>
      </c>
      <c r="AH7" s="38">
        <v>107.21</v>
      </c>
      <c r="AI7" s="38">
        <v>106.67</v>
      </c>
      <c r="AJ7" s="38">
        <v>0</v>
      </c>
      <c r="AK7" s="38">
        <v>0</v>
      </c>
      <c r="AL7" s="38">
        <v>0</v>
      </c>
      <c r="AM7" s="38">
        <v>0</v>
      </c>
      <c r="AN7" s="38">
        <v>0</v>
      </c>
      <c r="AO7" s="38">
        <v>92.92</v>
      </c>
      <c r="AP7" s="38">
        <v>86.54</v>
      </c>
      <c r="AQ7" s="38">
        <v>73.180000000000007</v>
      </c>
      <c r="AR7" s="38">
        <v>53.44</v>
      </c>
      <c r="AS7" s="38">
        <v>43.71</v>
      </c>
      <c r="AT7" s="38">
        <v>3.64</v>
      </c>
      <c r="AU7" s="38">
        <v>-26.07</v>
      </c>
      <c r="AV7" s="38">
        <v>-5.76</v>
      </c>
      <c r="AW7" s="38">
        <v>-6.21</v>
      </c>
      <c r="AX7" s="38">
        <v>-16.190000000000001</v>
      </c>
      <c r="AY7" s="38">
        <v>-15.7</v>
      </c>
      <c r="AZ7" s="38">
        <v>50.66</v>
      </c>
      <c r="BA7" s="38">
        <v>62.25</v>
      </c>
      <c r="BB7" s="38">
        <v>52.32</v>
      </c>
      <c r="BC7" s="38">
        <v>47.03</v>
      </c>
      <c r="BD7" s="38">
        <v>40.67</v>
      </c>
      <c r="BE7" s="38">
        <v>67.52</v>
      </c>
      <c r="BF7" s="38">
        <v>1345.2</v>
      </c>
      <c r="BG7" s="38">
        <v>1207.03</v>
      </c>
      <c r="BH7" s="38">
        <v>1176.96</v>
      </c>
      <c r="BI7" s="38">
        <v>787.14</v>
      </c>
      <c r="BJ7" s="38">
        <v>957.35</v>
      </c>
      <c r="BK7" s="38">
        <v>1111.31</v>
      </c>
      <c r="BL7" s="38">
        <v>966.33</v>
      </c>
      <c r="BM7" s="38">
        <v>958.81</v>
      </c>
      <c r="BN7" s="38">
        <v>1001.3</v>
      </c>
      <c r="BO7" s="38">
        <v>1050.51</v>
      </c>
      <c r="BP7" s="38">
        <v>705.21</v>
      </c>
      <c r="BQ7" s="38">
        <v>49.89</v>
      </c>
      <c r="BR7" s="38">
        <v>54.59</v>
      </c>
      <c r="BS7" s="38">
        <v>52.01</v>
      </c>
      <c r="BT7" s="38">
        <v>59.78</v>
      </c>
      <c r="BU7" s="38">
        <v>55.3</v>
      </c>
      <c r="BV7" s="38">
        <v>75.540000000000006</v>
      </c>
      <c r="BW7" s="38">
        <v>81.739999999999995</v>
      </c>
      <c r="BX7" s="38">
        <v>82.88</v>
      </c>
      <c r="BY7" s="38">
        <v>81.88</v>
      </c>
      <c r="BZ7" s="38">
        <v>82.65</v>
      </c>
      <c r="CA7" s="38">
        <v>98.96</v>
      </c>
      <c r="CB7" s="38">
        <v>290.55</v>
      </c>
      <c r="CC7" s="38">
        <v>282.16000000000003</v>
      </c>
      <c r="CD7" s="38">
        <v>292.88</v>
      </c>
      <c r="CE7" s="38">
        <v>256.82</v>
      </c>
      <c r="CF7" s="38">
        <v>277.57</v>
      </c>
      <c r="CG7" s="38">
        <v>207.96</v>
      </c>
      <c r="CH7" s="38">
        <v>194.31</v>
      </c>
      <c r="CI7" s="38">
        <v>190.99</v>
      </c>
      <c r="CJ7" s="38">
        <v>187.55</v>
      </c>
      <c r="CK7" s="38">
        <v>186.3</v>
      </c>
      <c r="CL7" s="38">
        <v>134.52000000000001</v>
      </c>
      <c r="CM7" s="38">
        <v>59.8</v>
      </c>
      <c r="CN7" s="38">
        <v>71.989999999999995</v>
      </c>
      <c r="CO7" s="38">
        <v>81.09</v>
      </c>
      <c r="CP7" s="38">
        <v>76.13</v>
      </c>
      <c r="CQ7" s="38">
        <v>56.36</v>
      </c>
      <c r="CR7" s="38">
        <v>53.51</v>
      </c>
      <c r="CS7" s="38">
        <v>53.5</v>
      </c>
      <c r="CT7" s="38">
        <v>52.58</v>
      </c>
      <c r="CU7" s="38">
        <v>50.94</v>
      </c>
      <c r="CV7" s="38">
        <v>50.53</v>
      </c>
      <c r="CW7" s="38">
        <v>59.57</v>
      </c>
      <c r="CX7" s="38">
        <v>91.36</v>
      </c>
      <c r="CY7" s="38">
        <v>91.43</v>
      </c>
      <c r="CZ7" s="38">
        <v>91.46</v>
      </c>
      <c r="DA7" s="38">
        <v>91.56</v>
      </c>
      <c r="DB7" s="38">
        <v>91.61</v>
      </c>
      <c r="DC7" s="38">
        <v>83.91</v>
      </c>
      <c r="DD7" s="38">
        <v>83.51</v>
      </c>
      <c r="DE7" s="38">
        <v>83.02</v>
      </c>
      <c r="DF7" s="38">
        <v>82.55</v>
      </c>
      <c r="DG7" s="38">
        <v>82.08</v>
      </c>
      <c r="DH7" s="38">
        <v>95.57</v>
      </c>
      <c r="DI7" s="38">
        <v>20.66</v>
      </c>
      <c r="DJ7" s="38">
        <v>23.3</v>
      </c>
      <c r="DK7" s="38">
        <v>26</v>
      </c>
      <c r="DL7" s="38">
        <v>28.58</v>
      </c>
      <c r="DM7" s="38">
        <v>31.19</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2022-01-20T23:46:48Z</cp:lastPrinted>
  <dcterms:created xsi:type="dcterms:W3CDTF">2021-12-03T07:11:47Z</dcterms:created>
  <dcterms:modified xsi:type="dcterms:W3CDTF">2022-01-20T23:52:41Z</dcterms:modified>
  <cp:category/>
</cp:coreProperties>
</file>