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6黒部市\電気\"/>
    </mc:Choice>
  </mc:AlternateContent>
  <xr:revisionPtr revIDLastSave="0" documentId="13_ncr:1_{F9DD91D4-3E0B-4AB8-848B-B311D644928C}" xr6:coauthVersionLast="36" xr6:coauthVersionMax="36" xr10:uidLastSave="{00000000-0000-0000-0000-000000000000}"/>
  <workbookProtection workbookAlgorithmName="SHA-512" workbookHashValue="SgFLdgguOp4fu/xNwn7dHUV2MPwaiFcRiTdPwxdjFbOpE0JX5EMaEKb2AHYLLRBMXmmSsuHbETGridXbJilGjA==" workbookSaltValue="OVOBeKUG6UQTJNNHsBKQJ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<sst xmlns="http://schemas.openxmlformats.org/spreadsheetml/2006/main" count="995" uniqueCount="271">
  <si>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</si>
  <si>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</si>
  <si>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</si>
  <si>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</si>
  <si>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</si>
  <si>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</si>
  <si>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</si>
  <si>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</si>
  <si>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を行い、市が管理する農業施設等の維持管理費に充当し、活用している。また、建設後概ね10年毎の実施を計画している水車の摩耗などの経年劣化に対応するための分解整備（オーバーホール）等の費用に充てるための発電事業基金への積立を行っている。
一般会計への繰出し
　目的：農道整備事業　14,000千円、かんがい排水事業　16,000千円、土地改良事業補助金　40,000千円、
　 　　　湛水防除等事業　3,000千円、農村公園管理費　10,000千円
基金への積立
　名称：発電事業基金　40,791千円
　目的：将来的なオーバーホール等に必要となる資金の積立
　残高：192,678千円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</si>
  <si>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</si>
  <si>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</si>
  <si>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</si>
  <si>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</si>
  <si>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</si>
  <si>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</si>
  <si>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</si>
  <si>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</si>
  <si>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</si>
  <si>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</si>
  <si>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</si>
  <si>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</si>
  <si>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</si>
  <si>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</si>
  <si>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</si>
  <si>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</si>
  <si>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</si>
  <si>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</si>
  <si>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</si>
  <si>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</si>
  <si>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</si>
  <si>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</si>
  <si>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</si>
  <si>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</si>
  <si>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</si>
  <si>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</si>
  <si>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</si>
  <si>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</si>
  <si>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</si>
  <si>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</si>
  <si>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</si>
  <si>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</si>
  <si>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</si>
  <si>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</si>
  <si>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</si>
  <si>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</si>
  <si>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</si>
  <si>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</si>
  <si>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</si>
  <si>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</si>
  <si>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</si>
  <si>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</si>
  <si>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</si>
  <si>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</si>
  <si>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</si>
  <si>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</si>
  <si>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</si>
  <si>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</si>
  <si>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</si>
  <si>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</si>
  <si>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</si>
  <si>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</si>
  <si>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</si>
  <si>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</si>
  <si>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</si>
  <si>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</si>
  <si>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</si>
  <si>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</si>
  <si>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</si>
  <si>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</si>
  <si>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</si>
  <si>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</si>
  <si>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</si>
  <si>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</si>
  <si>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</si>
  <si>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</si>
  <si>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</si>
  <si>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</si>
  <si>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</si>
  <si>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</si>
  <si>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</si>
  <si>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</si>
  <si>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</si>
  <si>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</si>
  <si>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</si>
  <si>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</si>
  <si>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</si>
  <si>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</si>
  <si>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</si>
  <si>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</si>
  <si>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</si>
  <si>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</si>
  <si>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</si>
  <si>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</si>
  <si>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</si>
  <si>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</si>
  <si>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</si>
  <si>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</si>
  <si>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</si>
  <si>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</si>
  <si>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</si>
  <si>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</si>
  <si>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</si>
  <si>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</si>
  <si>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</si>
  <si>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</si>
  <si>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</si>
  <si>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</si>
  <si>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</si>
  <si>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</si>
  <si>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</si>
  <si>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</si>
  <si>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</si>
  <si>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</si>
  <si>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</si>
  <si>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</si>
  <si>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</si>
  <si>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</si>
  <si>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</si>
  <si>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</si>
  <si>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</si>
  <si>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</si>
  <si>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162078</t>
  </si>
  <si>
    <t>47</t>
  </si>
  <si>
    <t>04</t>
  </si>
  <si>
    <t>0</t>
  </si>
  <si>
    <t>000</t>
  </si>
  <si>
    <t>富山県　黒部市</t>
  </si>
  <si>
    <t>法非適用</t>
  </si>
  <si>
    <t>電気事業</t>
  </si>
  <si>
    <t>非設置</t>
  </si>
  <si>
    <t>該当数値なし</t>
  </si>
  <si>
    <t>-</t>
  </si>
  <si>
    <t>令和14年8月31日　宮野用水発電所</t>
  </si>
  <si>
    <t>無</t>
  </si>
  <si>
    <t>北陸電力㈱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</si>
  <si>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</si>
  <si>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</si>
  <si>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</si>
  <si>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</si>
  <si>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</si>
  <si>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</si>
  <si>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</si>
  <si>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</si>
  <si>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</si>
  <si>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</si>
  <si>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</si>
  <si>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</si>
  <si>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</si>
  <si>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</si>
  <si>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</si>
  <si>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</si>
  <si>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</si>
  <si>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</si>
  <si>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</si>
  <si>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</si>
  <si>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</si>
  <si>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</si>
  <si>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</si>
  <si>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</si>
  <si>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</si>
  <si>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</si>
  <si>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</si>
  <si>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</si>
  <si>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</si>
  <si>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</si>
  <si>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</si>
  <si>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</si>
  <si>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</si>
  <si>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</si>
  <si>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</si>
  <si>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</si>
  <si>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</si>
  <si>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</si>
  <si>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</si>
  <si>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</si>
  <si>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</si>
  <si>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</si>
  <si>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</si>
  <si>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</si>
  <si>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</si>
  <si>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</si>
  <si>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</si>
  <si>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</si>
  <si>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</si>
  <si>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</si>
  <si>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</si>
  <si>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</si>
  <si>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</si>
  <si>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</si>
  <si>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</si>
  <si>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</si>
  <si>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</si>
  <si>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</si>
  <si>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</si>
  <si>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</si>
  <si>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</si>
  <si>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</si>
  <si>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</si>
  <si>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</si>
  <si>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</si>
  <si>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</si>
  <si>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</si>
  <si>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</si>
  <si>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</si>
  <si>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</si>
  <si>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</si>
  <si>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</si>
  <si>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</si>
  <si>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</si>
  <si>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</si>
  <si>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</si>
  <si>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</si>
  <si>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</si>
  <si>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</si>
  <si>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</si>
  <si>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</si>
  <si>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</si>
  <si>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</si>
  <si>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</si>
  <si>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</si>
  <si>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</si>
  <si>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</si>
  <si>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</si>
  <si>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</si>
  <si>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</si>
  <si>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</si>
  <si>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</si>
  <si>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</si>
  <si>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</si>
  <si>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</si>
  <si>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</si>
  <si>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</si>
  <si>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</si>
  <si>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</si>
  <si>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</si>
  <si>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</si>
  <si>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</si>
  <si>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</si>
  <si>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</si>
  <si>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</si>
  <si>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</si>
  <si>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</si>
  <si>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</si>
  <si>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</si>
  <si>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</si>
  <si>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</si>
  <si>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</si>
  <si>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</si>
  <si>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</si>
  <si>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</si>
  <si>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</si>
  <si>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</si>
  <si>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</si>
  <si>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</si>
  <si>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</si>
  <si>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</si>
  <si>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</si>
  <si>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</si>
  <si>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</si>
  <si>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</si>
  <si>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</si>
  <si>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</si>
  <si>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</si>
  <si>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</si>
  <si>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</si>
  <si>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</si>
  <si>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</si>
  <si>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</si>
  <si>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については、高い水準で推移しており、一定以上の効率的な運用が行えている。Ｈ28において故障等による停止期間が長期となったことにより下落し、発電形式別（水力発電）では類似団体平均値より低い水準となったものの、Ｈ29において数値が改善した。R2においてはR1と比較し若干上昇した。
修繕費比率については、Ｈ30に初めて修繕を実施したことにより発生し、R2においても実施した（Ｈ28における故障の修繕は業者負担）。類似団体平均値より低い水準にあるものの、修繕の必要性を見極めるための点検について十分に実施してきた結果ではない。今後は、計画的に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Ｈ28において黒瀬川発電所建設に伴う起債のため上昇し、発電形式別（水力発電）でも類似団体平均値より高い水準となったものの、Ｈ29において数値が改善し、R2においても若干下落傾向にある。
ＦＩＴ収入割合については、100％となっており、固定価格買取制度の調達期間終了後、買取単価が下落し、収入が大きく減少するリスクを抱えている。</t>
    <rPh sb="138" eb="140">
      <t>ジョウショウ</t>
    </rPh>
    <phoneticPr fontId="5"/>
  </si>
  <si>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ＦＩＴ適用終了（Ｒ14）後の事業のあり方については、現時点で方針は定まっていないが、事業の廃止も含め検討することとしている。
今後は、令和2年度に策定した経営戦略をもとに、計画的かつ合理的な経営を行い、経営基盤の強化等に努める。</t>
    <rPh sb="244" eb="246">
      <t>コンゴ</t>
    </rPh>
    <rPh sb="279" eb="280">
      <t>オコナ</t>
    </rPh>
    <phoneticPr fontId="5"/>
  </si>
  <si>
    <t>収益的収支比率については、100％以上（黒字）となっており、高い比率で推移している。R2においては、売電収入が増加したものの、公課費の支払増等により、R1と比較し若干下落した。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R2においては、売電収入が増加したものの、公課費の支払等も増加したため、R1と比較し若干の上昇となっ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55" eb="57">
      <t>ゾウカ</t>
    </rPh>
    <rPh sb="69" eb="70">
      <t>ゾウ</t>
    </rPh>
    <rPh sb="81" eb="83">
      <t>ジャッカン</t>
    </rPh>
    <rPh sb="83" eb="85">
      <t>ゲラク</t>
    </rPh>
    <rPh sb="230" eb="232">
      <t>ゾウカ</t>
    </rPh>
    <rPh sb="244" eb="245">
      <t>トウ</t>
    </rPh>
    <rPh sb="246" eb="248">
      <t>ゾウカ</t>
    </rPh>
    <rPh sb="259" eb="261">
      <t>ジャッカン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</si>
</sst>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241.6</c:v>
                </c:pt>
                <c:pt idx="1">
                  <c:v>498.9</c:v>
                </c:pt>
                <c:pt idx="2">
                  <c:v>267.60000000000002</c:v>
                </c:pt>
                <c:pt idx="3">
                  <c:v>301.7</c:v>
                </c:pt>
                <c:pt idx="4">
                  <c:v>291.39999999999998</c:v>
                </c:pt>
              </c:numCache>
            </c:numRef>
          </c:val>
          <c:extLst>
            <c:ext xmlns:c16="http://schemas.microsoft.com/office/drawing/2014/chart" uri="{C3380CC4-5D6E-409C-BE32-E72D297353CC}">
              <c16:uniqueId val="{00000000-7E6D-4D88-A1CD-B15AEDE5800E}"/>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7E6D-4D88-A1CD-B15AEDE5800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6D-4D88-A1CD-B15AEDE5800E}"/>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1163</c:v>
                </c:pt>
                <c:pt idx="1">
                  <c:v>929.7</c:v>
                </c:pt>
                <c:pt idx="2">
                  <c:v>765</c:v>
                </c:pt>
                <c:pt idx="3">
                  <c:v>776.1</c:v>
                </c:pt>
                <c:pt idx="4">
                  <c:v>805.7</c:v>
                </c:pt>
              </c:numCache>
            </c:numRef>
          </c:val>
          <c:extLst>
            <c:ext xmlns:c16="http://schemas.microsoft.com/office/drawing/2014/chart" uri="{C3380CC4-5D6E-409C-BE32-E72D297353CC}">
              <c16:uniqueId val="{00000000-CC92-4DD8-968A-77EE78FA6D80}"/>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CC92-4DD8-968A-77EE78FA6D8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C92-4DD8-968A-77EE78FA6D80}"/>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1-4226-AADA-EF7793E4058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1-4226-AADA-EF7793E405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821-4226-AADA-EF7793E4058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11909.8</c:v>
                </c:pt>
                <c:pt idx="1">
                  <c:v>6731.7</c:v>
                </c:pt>
                <c:pt idx="2">
                  <c:v>11176.5</c:v>
                </c:pt>
                <c:pt idx="3">
                  <c:v>9954.7000000000007</c:v>
                </c:pt>
                <c:pt idx="4">
                  <c:v>10434.700000000001</c:v>
                </c:pt>
              </c:numCache>
            </c:numRef>
          </c:val>
          <c:extLst>
            <c:ext xmlns:c16="http://schemas.microsoft.com/office/drawing/2014/chart" uri="{C3380CC4-5D6E-409C-BE32-E72D297353CC}">
              <c16:uniqueId val="{00000000-5D41-4119-8061-F00B7C4A8256}"/>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5D41-4119-8061-F00B7C4A8256}"/>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82812</c:v>
                </c:pt>
                <c:pt idx="1">
                  <c:v>178084</c:v>
                </c:pt>
                <c:pt idx="2">
                  <c:v>143833</c:v>
                </c:pt>
                <c:pt idx="3">
                  <c:v>150362</c:v>
                </c:pt>
                <c:pt idx="4">
                  <c:v>151200</c:v>
                </c:pt>
              </c:numCache>
            </c:numRef>
          </c:val>
          <c:extLst>
            <c:ext xmlns:c16="http://schemas.microsoft.com/office/drawing/2014/chart" uri="{C3380CC4-5D6E-409C-BE32-E72D297353CC}">
              <c16:uniqueId val="{00000000-063F-4E38-85E3-B814316345E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063F-4E38-85E3-B814316345E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55.1</c:v>
                </c:pt>
                <c:pt idx="1">
                  <c:v>70.8</c:v>
                </c:pt>
                <c:pt idx="2">
                  <c:v>73.900000000000006</c:v>
                </c:pt>
                <c:pt idx="3">
                  <c:v>72.599999999999994</c:v>
                </c:pt>
                <c:pt idx="4">
                  <c:v>73.7</c:v>
                </c:pt>
              </c:numCache>
            </c:numRef>
          </c:val>
          <c:extLst>
            <c:ext xmlns:c16="http://schemas.microsoft.com/office/drawing/2014/chart" uri="{C3380CC4-5D6E-409C-BE32-E72D297353CC}">
              <c16:uniqueId val="{00000000-A5C0-4352-A265-E1EFC3E71F4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A5C0-4352-A265-E1EFC3E71F4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3.5</c:v>
                </c:pt>
                <c:pt idx="3">
                  <c:v>2.9</c:v>
                </c:pt>
                <c:pt idx="4">
                  <c:v>0.5</c:v>
                </c:pt>
              </c:numCache>
            </c:numRef>
          </c:val>
          <c:extLst>
            <c:ext xmlns:c16="http://schemas.microsoft.com/office/drawing/2014/chart" uri="{C3380CC4-5D6E-409C-BE32-E72D297353CC}">
              <c16:uniqueId val="{00000000-EDE2-4817-A16D-5E6E9D5CA91B}"/>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EDE2-4817-A16D-5E6E9D5CA91B}"/>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407.2</c:v>
                </c:pt>
                <c:pt idx="1">
                  <c:v>295.5</c:v>
                </c:pt>
                <c:pt idx="2">
                  <c:v>273.10000000000002</c:v>
                </c:pt>
                <c:pt idx="3">
                  <c:v>264.5</c:v>
                </c:pt>
                <c:pt idx="4">
                  <c:v>245.3</c:v>
                </c:pt>
              </c:numCache>
            </c:numRef>
          </c:val>
          <c:extLst>
            <c:ext xmlns:c16="http://schemas.microsoft.com/office/drawing/2014/chart" uri="{C3380CC4-5D6E-409C-BE32-E72D297353CC}">
              <c16:uniqueId val="{00000000-C174-4A9B-997C-43634704846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C174-4A9B-997C-43634704846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4-48A6-89DD-912E1EB16111}"/>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4-48A6-89DD-912E1EB16111}"/>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B3A-4644-8781-DEC5FF00B166}"/>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8B3A-4644-8781-DEC5FF00B166}"/>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55.1</c:v>
                </c:pt>
                <c:pt idx="1">
                  <c:v>70.8</c:v>
                </c:pt>
                <c:pt idx="2">
                  <c:v>73.900000000000006</c:v>
                </c:pt>
                <c:pt idx="3">
                  <c:v>72.599999999999994</c:v>
                </c:pt>
                <c:pt idx="4">
                  <c:v>73.7</c:v>
                </c:pt>
              </c:numCache>
            </c:numRef>
          </c:val>
          <c:extLst>
            <c:ext xmlns:c16="http://schemas.microsoft.com/office/drawing/2014/chart" uri="{C3380CC4-5D6E-409C-BE32-E72D297353CC}">
              <c16:uniqueId val="{00000000-A6D7-448E-B775-1E3C932678B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A6D7-448E-B775-1E3C932678B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0</c:v>
                </c:pt>
                <c:pt idx="1">
                  <c:v>0</c:v>
                </c:pt>
                <c:pt idx="2">
                  <c:v>3.5</c:v>
                </c:pt>
                <c:pt idx="3">
                  <c:v>2.9</c:v>
                </c:pt>
                <c:pt idx="4">
                  <c:v>0.5</c:v>
                </c:pt>
              </c:numCache>
            </c:numRef>
          </c:val>
          <c:extLst>
            <c:ext xmlns:c16="http://schemas.microsoft.com/office/drawing/2014/chart" uri="{C3380CC4-5D6E-409C-BE32-E72D297353CC}">
              <c16:uniqueId val="{00000000-6808-4DAF-AF7E-423E85E3EF6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6808-4DAF-AF7E-423E85E3EF6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407.2</c:v>
                </c:pt>
                <c:pt idx="1">
                  <c:v>295.5</c:v>
                </c:pt>
                <c:pt idx="2">
                  <c:v>273.10000000000002</c:v>
                </c:pt>
                <c:pt idx="3">
                  <c:v>264.5</c:v>
                </c:pt>
                <c:pt idx="4">
                  <c:v>245.3</c:v>
                </c:pt>
              </c:numCache>
            </c:numRef>
          </c:val>
          <c:extLst>
            <c:ext xmlns:c16="http://schemas.microsoft.com/office/drawing/2014/chart" uri="{C3380CC4-5D6E-409C-BE32-E72D297353CC}">
              <c16:uniqueId val="{00000000-E946-4556-AAB3-C2D884943B6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E946-4556-AAB3-C2D884943B6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A-43E1-B51B-4707AD142D3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A-43E1-B51B-4707AD142D3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85-4C53-9549-0C110EFFFD21}"/>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B685-4C53-9549-0C110EFFFD21}"/>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9-4F36-B974-4B73DF8BC7B8}"/>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9-4F36-B974-4B73DF8BC7B8}"/>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0-406A-91DC-E1AE3DE2DD7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0-406A-91DC-E1AE3DE2DD7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3-4D97-A631-AFD2EC262CF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3-4D97-A631-AFD2EC262CF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4-4588-AD1B-69A639B92A74}"/>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4-4588-AD1B-69A639B92A74}"/>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3-49B4-8DE9-EDA786DC554E}"/>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3-49B4-8DE9-EDA786DC554E}"/>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9-4E6A-8663-48D790FFFE5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9-4E6A-8663-48D790FFFE5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1-4CDD-AC00-499CC0C8992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1-4CDD-AC00-499CC0C8992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E-48B7-B2FA-72DC423303E6}"/>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E-48B7-B2FA-72DC423303E6}"/>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E-451B-9B10-F80772D597D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E-451B-9B10-F80772D597D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C-4F1D-9198-2B922750E12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C-4F1D-9198-2B922750E12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A-4340-8181-04E5D4228E8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A-4340-8181-04E5D4228E8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3-4A2A-A44F-F205F085E4F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3-4A2A-A44F-F205F085E4F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8-478A-971C-E192398FAC46}"/>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8-478A-971C-E192398FAC46}"/>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C8-420F-8F7C-9BAEC678558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C8-420F-8F7C-9BAEC678558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5-4E00-8215-1DFD8A98BB9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5-4E00-8215-1DFD8A98BB9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6973" y="7428878"/>
          <a:ext cx="5704895" cy="289662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3711" y="7428878"/>
          <a:ext cx="5700894" cy="289662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46446" y="7428878"/>
          <a:ext cx="5704896" cy="289662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27266" y="7428878"/>
          <a:ext cx="5710419" cy="289662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427216" y="7428878"/>
          <a:ext cx="5714419" cy="289662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4474" y="12263310"/>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4474" y="15244075"/>
          <a:ext cx="5703074" cy="282429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4474" y="18235027"/>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4474" y="21208661"/>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4474" y="24153771"/>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19041" y="12263310"/>
          <a:ext cx="5199261"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19041" y="15244075"/>
          <a:ext cx="5199261" cy="282429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19041" y="18235027"/>
          <a:ext cx="5199261"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19041" y="21208661"/>
          <a:ext cx="5199261"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19041" y="24153771"/>
          <a:ext cx="5199261"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11659" y="12263310"/>
          <a:ext cx="5208786"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11659" y="15244075"/>
          <a:ext cx="5208786" cy="282429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11659" y="18235027"/>
          <a:ext cx="5208786"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11659" y="21208661"/>
          <a:ext cx="5208786"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11659" y="24153771"/>
          <a:ext cx="5208786"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85431" y="12263310"/>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85431" y="15244075"/>
          <a:ext cx="5208787" cy="282429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85431" y="18235027"/>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85431" y="21208661"/>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85431" y="24153771"/>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713923" y="12263310"/>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713923" y="15244075"/>
          <a:ext cx="5208785" cy="282429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713923" y="18235027"/>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713923" y="21208661"/>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713923" y="24153771"/>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9"/>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9"/>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85" zoomScaleNormal="85" workbookViewId="0">
      <selection activeCell="AJ2" sqref="AJ2"/>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富山県　黒部市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4634</v>
      </c>
      <c r="G12" s="162"/>
      <c r="H12" s="161">
        <f>データ!X6</f>
        <v>5955</v>
      </c>
      <c r="I12" s="162"/>
      <c r="J12" s="161">
        <f>データ!Y6</f>
        <v>6211</v>
      </c>
      <c r="K12" s="162"/>
      <c r="L12" s="161">
        <f>データ!Z6</f>
        <v>6121</v>
      </c>
      <c r="M12" s="162"/>
      <c r="N12" s="150">
        <f>データ!AA6</f>
        <v>6198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4634</v>
      </c>
      <c r="G16" s="177"/>
      <c r="H16" s="177">
        <f>データ!AR6</f>
        <v>5955</v>
      </c>
      <c r="I16" s="177"/>
      <c r="J16" s="177">
        <f>データ!AS6</f>
        <v>6211</v>
      </c>
      <c r="K16" s="177"/>
      <c r="L16" s="177">
        <f>データ!AT6</f>
        <v>6121</v>
      </c>
      <c r="M16" s="177"/>
      <c r="N16" s="166">
        <f>データ!AU6</f>
        <v>6198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171295</v>
      </c>
      <c r="J19" s="180"/>
      <c r="K19" s="180"/>
      <c r="L19" s="180">
        <f>データ!AX6</f>
        <v>171295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269</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（最大出力合計960kW）</v>
      </c>
      <c r="D123" s="5" t="str">
        <f>データ!EX9</f>
        <v>（最大出力合計960kW）</v>
      </c>
      <c r="E123" s="5" t="str">
        <f>データ!GW9</f>
        <v>（最大出力合計-kW）</v>
      </c>
      <c r="F123" s="5" t="str">
        <f>データ!IV9</f>
        <v>（最大出力合計-kW）</v>
      </c>
      <c r="G123" s="5" t="str">
        <f>データ!KU9</f>
        <v>（最大出力合計-kW）</v>
      </c>
    </row>
  </sheetData>
  <sheetProtection algorithmName="SHA-512" hashValue="0r31cza0h4zlwnYMZ5nsGjSjASB75mvWlq5Ks9QoMOFuf5uu7oCrKgjaDNhP49mvwCpg8+uF4mnqgb8dEHIGww==" saltValue="HBuOioMKDsW6SJUBd8SC8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162078</v>
      </c>
      <c r="D6" s="67" t="str">
        <f t="shared" si="6"/>
        <v>47</v>
      </c>
      <c r="E6" s="67" t="str">
        <f t="shared" si="6"/>
        <v>04</v>
      </c>
      <c r="F6" s="67" t="str">
        <f t="shared" si="6"/>
        <v>0</v>
      </c>
      <c r="G6" s="67" t="str">
        <f t="shared" si="6"/>
        <v>000</v>
      </c>
      <c r="H6" s="67" t="str">
        <f t="shared" si="6"/>
        <v>富山県　黒部市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令和14年8月31日　宮野用水発電所</v>
      </c>
      <c r="S6" s="71" t="str">
        <f t="shared" si="6"/>
        <v>令和14年8月31日　宮野用水発電所</v>
      </c>
      <c r="T6" s="67" t="str">
        <f t="shared" si="6"/>
        <v>無</v>
      </c>
      <c r="U6" s="71" t="str">
        <f t="shared" si="6"/>
        <v>北陸電力㈱</v>
      </c>
      <c r="V6" s="68" t="str">
        <f t="shared" si="6"/>
        <v>-</v>
      </c>
      <c r="W6" s="69">
        <f>W7</f>
        <v>4634</v>
      </c>
      <c r="X6" s="69">
        <f t="shared" si="6"/>
        <v>5955</v>
      </c>
      <c r="Y6" s="69">
        <f t="shared" si="6"/>
        <v>6211</v>
      </c>
      <c r="Z6" s="69">
        <f t="shared" si="6"/>
        <v>6121</v>
      </c>
      <c r="AA6" s="69">
        <f t="shared" si="6"/>
        <v>6198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4634</v>
      </c>
      <c r="AR6" s="69">
        <f t="shared" si="6"/>
        <v>5955</v>
      </c>
      <c r="AS6" s="69">
        <f t="shared" si="6"/>
        <v>6211</v>
      </c>
      <c r="AT6" s="69">
        <f t="shared" si="6"/>
        <v>6121</v>
      </c>
      <c r="AU6" s="69">
        <f t="shared" si="6"/>
        <v>6198</v>
      </c>
      <c r="AV6" s="69" t="str">
        <f t="shared" si="6"/>
        <v>-</v>
      </c>
      <c r="AW6" s="69">
        <f t="shared" si="6"/>
        <v>171295</v>
      </c>
      <c r="AX6" s="69">
        <f t="shared" si="6"/>
        <v>171295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v>2</v>
      </c>
      <c r="N7" s="79" t="s">
        <v>131</v>
      </c>
      <c r="O7" s="80" t="s">
        <v>131</v>
      </c>
      <c r="P7" s="80" t="s">
        <v>131</v>
      </c>
      <c r="Q7" s="80" t="s">
        <v>131</v>
      </c>
      <c r="R7" s="81" t="s">
        <v>132</v>
      </c>
      <c r="S7" s="81" t="s">
        <v>132</v>
      </c>
      <c r="T7" s="82" t="s">
        <v>133</v>
      </c>
      <c r="U7" s="81" t="s">
        <v>134</v>
      </c>
      <c r="V7" s="78" t="s">
        <v>131</v>
      </c>
      <c r="W7" s="80">
        <v>4634</v>
      </c>
      <c r="X7" s="80">
        <v>5955</v>
      </c>
      <c r="Y7" s="80">
        <v>6211</v>
      </c>
      <c r="Z7" s="80">
        <v>6121</v>
      </c>
      <c r="AA7" s="80">
        <v>6198</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4634</v>
      </c>
      <c r="AR7" s="80">
        <v>5955</v>
      </c>
      <c r="AS7" s="80">
        <v>6211</v>
      </c>
      <c r="AT7" s="80">
        <v>6121</v>
      </c>
      <c r="AU7" s="80">
        <v>6198</v>
      </c>
      <c r="AV7" s="80" t="s">
        <v>131</v>
      </c>
      <c r="AW7" s="80">
        <v>171295</v>
      </c>
      <c r="AX7" s="80">
        <v>171295</v>
      </c>
      <c r="AY7" s="83">
        <v>241.6</v>
      </c>
      <c r="AZ7" s="83">
        <v>498.9</v>
      </c>
      <c r="BA7" s="83">
        <v>267.60000000000002</v>
      </c>
      <c r="BB7" s="83">
        <v>301.7</v>
      </c>
      <c r="BC7" s="83">
        <v>291.39999999999998</v>
      </c>
      <c r="BD7" s="83">
        <v>88.8</v>
      </c>
      <c r="BE7" s="83">
        <v>121.3</v>
      </c>
      <c r="BF7" s="83">
        <v>123.2</v>
      </c>
      <c r="BG7" s="83">
        <v>134.69999999999999</v>
      </c>
      <c r="BH7" s="83">
        <v>141.80000000000001</v>
      </c>
      <c r="BI7" s="83">
        <v>100</v>
      </c>
      <c r="BJ7" s="83">
        <v>1163</v>
      </c>
      <c r="BK7" s="83">
        <v>929.7</v>
      </c>
      <c r="BL7" s="83">
        <v>765</v>
      </c>
      <c r="BM7" s="83">
        <v>776.1</v>
      </c>
      <c r="BN7" s="83">
        <v>805.7</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11909.8</v>
      </c>
      <c r="CG7" s="83">
        <v>6731.7</v>
      </c>
      <c r="CH7" s="83">
        <v>11176.5</v>
      </c>
      <c r="CI7" s="83">
        <v>9954.7000000000007</v>
      </c>
      <c r="CJ7" s="83">
        <v>10434.700000000001</v>
      </c>
      <c r="CK7" s="83">
        <v>22847.9</v>
      </c>
      <c r="CL7" s="83">
        <v>19199</v>
      </c>
      <c r="CM7" s="83">
        <v>19863.5</v>
      </c>
      <c r="CN7" s="83">
        <v>19066.3</v>
      </c>
      <c r="CO7" s="83">
        <v>18998.7</v>
      </c>
      <c r="CP7" s="80">
        <v>82812</v>
      </c>
      <c r="CQ7" s="80">
        <v>178084</v>
      </c>
      <c r="CR7" s="80">
        <v>143833</v>
      </c>
      <c r="CS7" s="80">
        <v>150362</v>
      </c>
      <c r="CT7" s="80">
        <v>151200</v>
      </c>
      <c r="CU7" s="80">
        <v>2390</v>
      </c>
      <c r="CV7" s="80">
        <v>32739</v>
      </c>
      <c r="CW7" s="80">
        <v>34140</v>
      </c>
      <c r="CX7" s="80">
        <v>33434</v>
      </c>
      <c r="CY7" s="80">
        <v>36820</v>
      </c>
      <c r="CZ7" s="80">
        <v>960</v>
      </c>
      <c r="DA7" s="83">
        <v>55.1</v>
      </c>
      <c r="DB7" s="83">
        <v>70.8</v>
      </c>
      <c r="DC7" s="83">
        <v>73.900000000000006</v>
      </c>
      <c r="DD7" s="83">
        <v>72.599999999999994</v>
      </c>
      <c r="DE7" s="83">
        <v>73.7</v>
      </c>
      <c r="DF7" s="83">
        <v>36.4</v>
      </c>
      <c r="DG7" s="83">
        <v>31.6</v>
      </c>
      <c r="DH7" s="83">
        <v>31.6</v>
      </c>
      <c r="DI7" s="83">
        <v>30.1</v>
      </c>
      <c r="DJ7" s="83">
        <v>30.3</v>
      </c>
      <c r="DK7" s="83">
        <v>0</v>
      </c>
      <c r="DL7" s="83">
        <v>0</v>
      </c>
      <c r="DM7" s="83">
        <v>3.5</v>
      </c>
      <c r="DN7" s="83">
        <v>2.9</v>
      </c>
      <c r="DO7" s="83">
        <v>0.5</v>
      </c>
      <c r="DP7" s="83">
        <v>8.3000000000000007</v>
      </c>
      <c r="DQ7" s="83">
        <v>7.1</v>
      </c>
      <c r="DR7" s="83">
        <v>7.3</v>
      </c>
      <c r="DS7" s="83">
        <v>5.3</v>
      </c>
      <c r="DT7" s="83">
        <v>6.4</v>
      </c>
      <c r="DU7" s="83">
        <v>407.2</v>
      </c>
      <c r="DV7" s="83">
        <v>295.5</v>
      </c>
      <c r="DW7" s="83">
        <v>273.10000000000002</v>
      </c>
      <c r="DX7" s="83">
        <v>264.5</v>
      </c>
      <c r="DY7" s="83">
        <v>245.3</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v>960</v>
      </c>
      <c r="EZ7" s="83">
        <v>55.1</v>
      </c>
      <c r="FA7" s="83">
        <v>70.8</v>
      </c>
      <c r="FB7" s="83">
        <v>73.900000000000006</v>
      </c>
      <c r="FC7" s="83">
        <v>72.599999999999994</v>
      </c>
      <c r="FD7" s="83">
        <v>73.7</v>
      </c>
      <c r="FE7" s="83">
        <v>61.6</v>
      </c>
      <c r="FF7" s="83">
        <v>57.7</v>
      </c>
      <c r="FG7" s="83">
        <v>57.6</v>
      </c>
      <c r="FH7" s="83">
        <v>60.4</v>
      </c>
      <c r="FI7" s="83">
        <v>54.1</v>
      </c>
      <c r="FJ7" s="83">
        <v>0</v>
      </c>
      <c r="FK7" s="83">
        <v>0</v>
      </c>
      <c r="FL7" s="83">
        <v>3.5</v>
      </c>
      <c r="FM7" s="83">
        <v>2.9</v>
      </c>
      <c r="FN7" s="83">
        <v>0.5</v>
      </c>
      <c r="FO7" s="83">
        <v>6.4</v>
      </c>
      <c r="FP7" s="83">
        <v>5.4</v>
      </c>
      <c r="FQ7" s="83">
        <v>8.6999999999999993</v>
      </c>
      <c r="FR7" s="83">
        <v>14.9</v>
      </c>
      <c r="FS7" s="83">
        <v>16.2</v>
      </c>
      <c r="FT7" s="83">
        <v>407.2</v>
      </c>
      <c r="FU7" s="83">
        <v>295.5</v>
      </c>
      <c r="FV7" s="83">
        <v>273.10000000000002</v>
      </c>
      <c r="FW7" s="83">
        <v>264.5</v>
      </c>
      <c r="FX7" s="83">
        <v>245.3</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v>100</v>
      </c>
      <c r="GO7" s="83">
        <v>100</v>
      </c>
      <c r="GP7" s="83">
        <v>100</v>
      </c>
      <c r="GQ7" s="83">
        <v>100</v>
      </c>
      <c r="GR7" s="83">
        <v>100</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v>2</v>
      </c>
      <c r="MV7" s="83">
        <v>2</v>
      </c>
      <c r="MW7" s="83">
        <v>2</v>
      </c>
      <c r="MX7" s="83">
        <v>2</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（最大出力合計960kW）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（最大出力合計960kW）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241.6</v>
      </c>
      <c r="AZ11" s="95">
        <f>AZ7</f>
        <v>498.9</v>
      </c>
      <c r="BA11" s="95">
        <f>BA7</f>
        <v>267.60000000000002</v>
      </c>
      <c r="BB11" s="95">
        <f>BB7</f>
        <v>301.7</v>
      </c>
      <c r="BC11" s="95">
        <f>BC7</f>
        <v>291.39999999999998</v>
      </c>
      <c r="BD11" s="84"/>
      <c r="BE11" s="84"/>
      <c r="BF11" s="84"/>
      <c r="BG11" s="84"/>
      <c r="BH11" s="84"/>
      <c r="BI11" s="94" t="s">
        <v>144</v>
      </c>
      <c r="BJ11" s="95">
        <f>BJ7</f>
        <v>1163</v>
      </c>
      <c r="BK11" s="95">
        <f>BK7</f>
        <v>929.7</v>
      </c>
      <c r="BL11" s="95">
        <f>BL7</f>
        <v>765</v>
      </c>
      <c r="BM11" s="95">
        <f>BM7</f>
        <v>776.1</v>
      </c>
      <c r="BN11" s="95">
        <f>BN7</f>
        <v>805.7</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11909.8</v>
      </c>
      <c r="CG11" s="95">
        <f>CG7</f>
        <v>6731.7</v>
      </c>
      <c r="CH11" s="95">
        <f>CH7</f>
        <v>11176.5</v>
      </c>
      <c r="CI11" s="95">
        <f>CI7</f>
        <v>9954.7000000000007</v>
      </c>
      <c r="CJ11" s="95">
        <f>CJ7</f>
        <v>10434.700000000001</v>
      </c>
      <c r="CK11" s="84"/>
      <c r="CL11" s="84"/>
      <c r="CM11" s="84"/>
      <c r="CN11" s="84"/>
      <c r="CO11" s="94" t="s">
        <v>144</v>
      </c>
      <c r="CP11" s="96">
        <f>CP7</f>
        <v>82812</v>
      </c>
      <c r="CQ11" s="96">
        <f>CQ7</f>
        <v>178084</v>
      </c>
      <c r="CR11" s="96">
        <f>CR7</f>
        <v>143833</v>
      </c>
      <c r="CS11" s="96">
        <f>CS7</f>
        <v>150362</v>
      </c>
      <c r="CT11" s="96">
        <f>CT7</f>
        <v>151200</v>
      </c>
      <c r="CU11" s="84"/>
      <c r="CV11" s="84"/>
      <c r="CW11" s="84"/>
      <c r="CX11" s="84"/>
      <c r="CY11" s="84"/>
      <c r="CZ11" s="94" t="s">
        <v>144</v>
      </c>
      <c r="DA11" s="95">
        <f>DA7</f>
        <v>55.1</v>
      </c>
      <c r="DB11" s="95">
        <f>DB7</f>
        <v>70.8</v>
      </c>
      <c r="DC11" s="95">
        <f>DC7</f>
        <v>73.900000000000006</v>
      </c>
      <c r="DD11" s="95">
        <f>DD7</f>
        <v>72.599999999999994</v>
      </c>
      <c r="DE11" s="95">
        <f>DE7</f>
        <v>73.7</v>
      </c>
      <c r="DF11" s="84"/>
      <c r="DG11" s="84"/>
      <c r="DH11" s="84"/>
      <c r="DI11" s="84"/>
      <c r="DJ11" s="94" t="s">
        <v>144</v>
      </c>
      <c r="DK11" s="95">
        <f>DK7</f>
        <v>0</v>
      </c>
      <c r="DL11" s="95">
        <f>DL7</f>
        <v>0</v>
      </c>
      <c r="DM11" s="95">
        <f>DM7</f>
        <v>3.5</v>
      </c>
      <c r="DN11" s="95">
        <f>DN7</f>
        <v>2.9</v>
      </c>
      <c r="DO11" s="95">
        <f>DO7</f>
        <v>0.5</v>
      </c>
      <c r="DP11" s="84"/>
      <c r="DQ11" s="84"/>
      <c r="DR11" s="84"/>
      <c r="DS11" s="84"/>
      <c r="DT11" s="94" t="s">
        <v>144</v>
      </c>
      <c r="DU11" s="95">
        <f>DU7</f>
        <v>407.2</v>
      </c>
      <c r="DV11" s="95">
        <f>DV7</f>
        <v>295.5</v>
      </c>
      <c r="DW11" s="95">
        <f>DW7</f>
        <v>273.10000000000002</v>
      </c>
      <c r="DX11" s="95">
        <f>DX7</f>
        <v>264.5</v>
      </c>
      <c r="DY11" s="95">
        <f>DY7</f>
        <v>245.3</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f>EZ7</f>
        <v>55.1</v>
      </c>
      <c r="FA11" s="95">
        <f>FA7</f>
        <v>70.8</v>
      </c>
      <c r="FB11" s="95">
        <f>FB7</f>
        <v>73.900000000000006</v>
      </c>
      <c r="FC11" s="95">
        <f>FC7</f>
        <v>72.599999999999994</v>
      </c>
      <c r="FD11" s="95">
        <f>FD7</f>
        <v>73.7</v>
      </c>
      <c r="FE11" s="84"/>
      <c r="FF11" s="84"/>
      <c r="FG11" s="84"/>
      <c r="FH11" s="84"/>
      <c r="FI11" s="94" t="s">
        <v>145</v>
      </c>
      <c r="FJ11" s="95">
        <f>FJ7</f>
        <v>0</v>
      </c>
      <c r="FK11" s="95">
        <f>FK7</f>
        <v>0</v>
      </c>
      <c r="FL11" s="95">
        <f>FL7</f>
        <v>3.5</v>
      </c>
      <c r="FM11" s="95">
        <f>FM7</f>
        <v>2.9</v>
      </c>
      <c r="FN11" s="95">
        <f>FN7</f>
        <v>0.5</v>
      </c>
      <c r="FO11" s="84"/>
      <c r="FP11" s="84"/>
      <c r="FQ11" s="84"/>
      <c r="FR11" s="84"/>
      <c r="FS11" s="94" t="s">
        <v>144</v>
      </c>
      <c r="FT11" s="95">
        <f>FT7</f>
        <v>407.2</v>
      </c>
      <c r="FU11" s="95">
        <f>FU7</f>
        <v>295.5</v>
      </c>
      <c r="FV11" s="95">
        <f>FV7</f>
        <v>273.10000000000002</v>
      </c>
      <c r="FW11" s="95">
        <f>FW7</f>
        <v>264.5</v>
      </c>
      <c r="FX11" s="95">
        <f>FX7</f>
        <v>245.3</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f>GN7</f>
        <v>100</v>
      </c>
      <c r="GO11" s="95">
        <f>GO7</f>
        <v>100</v>
      </c>
      <c r="GP11" s="95">
        <f>GP7</f>
        <v>100</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88.8</v>
      </c>
      <c r="AZ12" s="95">
        <f>BE7</f>
        <v>121.3</v>
      </c>
      <c r="BA12" s="95">
        <f>BF7</f>
        <v>123.2</v>
      </c>
      <c r="BB12" s="95">
        <f>BG7</f>
        <v>134.69999999999999</v>
      </c>
      <c r="BC12" s="95">
        <f>BH7</f>
        <v>141.80000000000001</v>
      </c>
      <c r="BD12" s="84"/>
      <c r="BE12" s="84"/>
      <c r="BF12" s="84"/>
      <c r="BG12" s="84"/>
      <c r="BH12" s="84"/>
      <c r="BI12" s="94" t="s">
        <v>146</v>
      </c>
      <c r="BJ12" s="95">
        <f>BO7</f>
        <v>269.8</v>
      </c>
      <c r="BK12" s="95">
        <f>BP7</f>
        <v>247.9</v>
      </c>
      <c r="BL12" s="95">
        <f>BQ7</f>
        <v>240.1</v>
      </c>
      <c r="BM12" s="95">
        <f>BR7</f>
        <v>253.6</v>
      </c>
      <c r="BN12" s="95">
        <f>BS7</f>
        <v>238</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22847.9</v>
      </c>
      <c r="CG12" s="95">
        <f>CL7</f>
        <v>19199</v>
      </c>
      <c r="CH12" s="95">
        <f>CM7</f>
        <v>19863.5</v>
      </c>
      <c r="CI12" s="95">
        <f>CN7</f>
        <v>19066.3</v>
      </c>
      <c r="CJ12" s="95">
        <f>CO7</f>
        <v>18998.7</v>
      </c>
      <c r="CK12" s="84"/>
      <c r="CL12" s="84"/>
      <c r="CM12" s="84"/>
      <c r="CN12" s="84"/>
      <c r="CO12" s="94" t="s">
        <v>146</v>
      </c>
      <c r="CP12" s="96">
        <f>CU7</f>
        <v>2390</v>
      </c>
      <c r="CQ12" s="96">
        <f>CV7</f>
        <v>32739</v>
      </c>
      <c r="CR12" s="96">
        <f>CW7</f>
        <v>34140</v>
      </c>
      <c r="CS12" s="96">
        <f>CX7</f>
        <v>33434</v>
      </c>
      <c r="CT12" s="96">
        <f>CY7</f>
        <v>36820</v>
      </c>
      <c r="CU12" s="84"/>
      <c r="CV12" s="84"/>
      <c r="CW12" s="84"/>
      <c r="CX12" s="84"/>
      <c r="CY12" s="84"/>
      <c r="CZ12" s="94" t="s">
        <v>146</v>
      </c>
      <c r="DA12" s="95">
        <f>DF7</f>
        <v>36.4</v>
      </c>
      <c r="DB12" s="95">
        <f>DG7</f>
        <v>31.6</v>
      </c>
      <c r="DC12" s="95">
        <f>DH7</f>
        <v>31.6</v>
      </c>
      <c r="DD12" s="95">
        <f>DI7</f>
        <v>30.1</v>
      </c>
      <c r="DE12" s="95">
        <f>DJ7</f>
        <v>30.3</v>
      </c>
      <c r="DF12" s="84"/>
      <c r="DG12" s="84"/>
      <c r="DH12" s="84"/>
      <c r="DI12" s="84"/>
      <c r="DJ12" s="94" t="s">
        <v>146</v>
      </c>
      <c r="DK12" s="95">
        <f>DP7</f>
        <v>8.3000000000000007</v>
      </c>
      <c r="DL12" s="95">
        <f>DQ7</f>
        <v>7.1</v>
      </c>
      <c r="DM12" s="95">
        <f>DR7</f>
        <v>7.3</v>
      </c>
      <c r="DN12" s="95">
        <f>DS7</f>
        <v>5.3</v>
      </c>
      <c r="DO12" s="95">
        <f>DT7</f>
        <v>6.4</v>
      </c>
      <c r="DP12" s="84"/>
      <c r="DQ12" s="84"/>
      <c r="DR12" s="84"/>
      <c r="DS12" s="84"/>
      <c r="DT12" s="94" t="s">
        <v>146</v>
      </c>
      <c r="DU12" s="95">
        <f>DZ7</f>
        <v>110.5</v>
      </c>
      <c r="DV12" s="95">
        <f>EA7</f>
        <v>156.5</v>
      </c>
      <c r="DW12" s="95">
        <f>EB7</f>
        <v>157.6</v>
      </c>
      <c r="DX12" s="95">
        <f>EC7</f>
        <v>173.7</v>
      </c>
      <c r="DY12" s="95">
        <f>ED7</f>
        <v>160.19999999999999</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74.2</v>
      </c>
      <c r="EP12" s="95">
        <f>EU7</f>
        <v>86.8</v>
      </c>
      <c r="EQ12" s="95">
        <f>EV7</f>
        <v>83.6</v>
      </c>
      <c r="ER12" s="95">
        <f>EW7</f>
        <v>82.6</v>
      </c>
      <c r="ES12" s="95">
        <f>EX7</f>
        <v>83.2</v>
      </c>
      <c r="ET12" s="84"/>
      <c r="EU12" s="84"/>
      <c r="EV12" s="84"/>
      <c r="EW12" s="84"/>
      <c r="EX12" s="84"/>
      <c r="EY12" s="94" t="s">
        <v>146</v>
      </c>
      <c r="EZ12" s="95">
        <f>IF($EZ$8,FE7,"-")</f>
        <v>61.6</v>
      </c>
      <c r="FA12" s="95">
        <f>IF($EZ$8,FF7,"-")</f>
        <v>57.7</v>
      </c>
      <c r="FB12" s="95">
        <f>IF($EZ$8,FG7,"-")</f>
        <v>57.6</v>
      </c>
      <c r="FC12" s="95">
        <f>IF($EZ$8,FH7,"-")</f>
        <v>60.4</v>
      </c>
      <c r="FD12" s="95">
        <f>IF($EZ$8,FI7,"-")</f>
        <v>54.1</v>
      </c>
      <c r="FE12" s="84"/>
      <c r="FF12" s="84"/>
      <c r="FG12" s="84"/>
      <c r="FH12" s="84"/>
      <c r="FI12" s="94" t="s">
        <v>146</v>
      </c>
      <c r="FJ12" s="95">
        <f>IF($FJ$8,FO7,"-")</f>
        <v>6.4</v>
      </c>
      <c r="FK12" s="95">
        <f>IF($FJ$8,FP7,"-")</f>
        <v>5.4</v>
      </c>
      <c r="FL12" s="95">
        <f>IF($FJ$8,FQ7,"-")</f>
        <v>8.6999999999999993</v>
      </c>
      <c r="FM12" s="95">
        <f>IF($FJ$8,FR7,"-")</f>
        <v>14.9</v>
      </c>
      <c r="FN12" s="95">
        <f>IF($FJ$8,FS7,"-")</f>
        <v>16.2</v>
      </c>
      <c r="FO12" s="84"/>
      <c r="FP12" s="84"/>
      <c r="FQ12" s="84"/>
      <c r="FR12" s="84"/>
      <c r="FS12" s="94" t="s">
        <v>146</v>
      </c>
      <c r="FT12" s="95">
        <f>IF($FT$8,FY7,"-")</f>
        <v>390.3</v>
      </c>
      <c r="FU12" s="95">
        <f>IF($FT$8,FZ7,"-")</f>
        <v>394.9</v>
      </c>
      <c r="FV12" s="95">
        <f>IF($FT$8,GA7,"-")</f>
        <v>375</v>
      </c>
      <c r="FW12" s="95">
        <f>IF($FT$8,GB7,"-")</f>
        <v>314.5</v>
      </c>
      <c r="FX12" s="95">
        <f>IF($FT$8,GC7,"-")</f>
        <v>302.8</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85.6</v>
      </c>
      <c r="GO12" s="95">
        <f>IF($GN$8,GT7,"-")</f>
        <v>92</v>
      </c>
      <c r="GP12" s="95">
        <f>IF($GN$8,GU7,"-")</f>
        <v>94.7</v>
      </c>
      <c r="GQ12" s="95">
        <f>IF($GN$8,GV7,"-")</f>
        <v>96</v>
      </c>
      <c r="GR12" s="95">
        <f>IF($GN$8,GW7,"-")</f>
        <v>97.1</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197" t="s">
        <v>149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241.6</v>
      </c>
      <c r="AZ17" s="106">
        <f t="shared" ref="AZ17:BC17" si="9">IF(AZ7="-",NA(),AZ7)</f>
        <v>498.9</v>
      </c>
      <c r="BA17" s="106">
        <f t="shared" si="9"/>
        <v>267.60000000000002</v>
      </c>
      <c r="BB17" s="106">
        <f t="shared" si="9"/>
        <v>301.7</v>
      </c>
      <c r="BC17" s="106">
        <f t="shared" si="9"/>
        <v>291.39999999999998</v>
      </c>
      <c r="BD17" s="100"/>
      <c r="BE17" s="100"/>
      <c r="BF17" s="100"/>
      <c r="BG17" s="100"/>
      <c r="BH17" s="100"/>
      <c r="BI17" s="105" t="s">
        <v>161</v>
      </c>
      <c r="BJ17" s="106">
        <f>IF(BJ7="-",NA(),BJ7)</f>
        <v>1163</v>
      </c>
      <c r="BK17" s="106">
        <f t="shared" ref="BK17:BN17" si="10">IF(BK7="-",NA(),BK7)</f>
        <v>929.7</v>
      </c>
      <c r="BL17" s="106">
        <f t="shared" si="10"/>
        <v>765</v>
      </c>
      <c r="BM17" s="106">
        <f t="shared" si="10"/>
        <v>776.1</v>
      </c>
      <c r="BN17" s="106">
        <f t="shared" si="10"/>
        <v>805.7</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11909.8</v>
      </c>
      <c r="CG17" s="106">
        <f t="shared" ref="CG17:CJ17" si="12">IF(CG7="-",NA(),CG7)</f>
        <v>6731.7</v>
      </c>
      <c r="CH17" s="106">
        <f t="shared" si="12"/>
        <v>11176.5</v>
      </c>
      <c r="CI17" s="106">
        <f t="shared" si="12"/>
        <v>9954.7000000000007</v>
      </c>
      <c r="CJ17" s="106">
        <f t="shared" si="12"/>
        <v>10434.700000000001</v>
      </c>
      <c r="CK17" s="100"/>
      <c r="CL17" s="100"/>
      <c r="CM17" s="100"/>
      <c r="CN17" s="100"/>
      <c r="CO17" s="105" t="s">
        <v>160</v>
      </c>
      <c r="CP17" s="107">
        <f>IF(CP7="-",NA(),CP7)</f>
        <v>82812</v>
      </c>
      <c r="CQ17" s="107">
        <f t="shared" ref="CQ17:CT17" si="13">IF(CQ7="-",NA(),CQ7)</f>
        <v>178084</v>
      </c>
      <c r="CR17" s="107">
        <f t="shared" si="13"/>
        <v>143833</v>
      </c>
      <c r="CS17" s="107">
        <f t="shared" si="13"/>
        <v>150362</v>
      </c>
      <c r="CT17" s="107">
        <f t="shared" si="13"/>
        <v>151200</v>
      </c>
      <c r="CU17" s="100"/>
      <c r="CV17" s="100"/>
      <c r="CW17" s="100"/>
      <c r="CX17" s="100"/>
      <c r="CY17" s="100"/>
      <c r="CZ17" s="105" t="s">
        <v>162</v>
      </c>
      <c r="DA17" s="106">
        <f>IF(DA7="-",NA(),DA7)</f>
        <v>55.1</v>
      </c>
      <c r="DB17" s="106">
        <f t="shared" ref="DB17:DE17" si="14">IF(DB7="-",NA(),DB7)</f>
        <v>70.8</v>
      </c>
      <c r="DC17" s="106">
        <f t="shared" si="14"/>
        <v>73.900000000000006</v>
      </c>
      <c r="DD17" s="106">
        <f t="shared" si="14"/>
        <v>72.599999999999994</v>
      </c>
      <c r="DE17" s="106">
        <f t="shared" si="14"/>
        <v>73.7</v>
      </c>
      <c r="DF17" s="100"/>
      <c r="DG17" s="100"/>
      <c r="DH17" s="100"/>
      <c r="DI17" s="100"/>
      <c r="DJ17" s="105" t="s">
        <v>160</v>
      </c>
      <c r="DK17" s="106">
        <f>IF(DK7="-",NA(),DK7)</f>
        <v>0</v>
      </c>
      <c r="DL17" s="106">
        <f t="shared" ref="DL17:DO17" si="15">IF(DL7="-",NA(),DL7)</f>
        <v>0</v>
      </c>
      <c r="DM17" s="106">
        <f t="shared" si="15"/>
        <v>3.5</v>
      </c>
      <c r="DN17" s="106">
        <f t="shared" si="15"/>
        <v>2.9</v>
      </c>
      <c r="DO17" s="106">
        <f t="shared" si="15"/>
        <v>0.5</v>
      </c>
      <c r="DP17" s="100"/>
      <c r="DQ17" s="100"/>
      <c r="DR17" s="100"/>
      <c r="DS17" s="100"/>
      <c r="DT17" s="105" t="s">
        <v>160</v>
      </c>
      <c r="DU17" s="106">
        <f>IF(DU7="-",NA(),DU7)</f>
        <v>407.2</v>
      </c>
      <c r="DV17" s="106">
        <f t="shared" ref="DV17:DY17" si="16">IF(DV7="-",NA(),DV7)</f>
        <v>295.5</v>
      </c>
      <c r="DW17" s="106">
        <f t="shared" si="16"/>
        <v>273.10000000000002</v>
      </c>
      <c r="DX17" s="106">
        <f t="shared" si="16"/>
        <v>264.5</v>
      </c>
      <c r="DY17" s="106">
        <f t="shared" si="16"/>
        <v>245.3</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160</v>
      </c>
      <c r="EZ17" s="106">
        <f>IF(EZ7="-",NA(),EZ7)</f>
        <v>55.1</v>
      </c>
      <c r="FA17" s="106">
        <f t="shared" ref="FA17:FD17" si="19">IF(FA7="-",NA(),FA7)</f>
        <v>70.8</v>
      </c>
      <c r="FB17" s="106">
        <f t="shared" si="19"/>
        <v>73.900000000000006</v>
      </c>
      <c r="FC17" s="106">
        <f t="shared" si="19"/>
        <v>72.599999999999994</v>
      </c>
      <c r="FD17" s="106">
        <f t="shared" si="19"/>
        <v>73.7</v>
      </c>
      <c r="FE17" s="100"/>
      <c r="FF17" s="100"/>
      <c r="FG17" s="100"/>
      <c r="FH17" s="100"/>
      <c r="FI17" s="105" t="s">
        <v>161</v>
      </c>
      <c r="FJ17" s="106">
        <f>IF(FJ7="-",NA(),FJ7)</f>
        <v>0</v>
      </c>
      <c r="FK17" s="106">
        <f t="shared" ref="FK17:FN17" si="20">IF(FK7="-",NA(),FK7)</f>
        <v>0</v>
      </c>
      <c r="FL17" s="106">
        <f t="shared" si="20"/>
        <v>3.5</v>
      </c>
      <c r="FM17" s="106">
        <f t="shared" si="20"/>
        <v>2.9</v>
      </c>
      <c r="FN17" s="106">
        <f t="shared" si="20"/>
        <v>0.5</v>
      </c>
      <c r="FO17" s="100"/>
      <c r="FP17" s="100"/>
      <c r="FQ17" s="100"/>
      <c r="FR17" s="100"/>
      <c r="FS17" s="105" t="s">
        <v>160</v>
      </c>
      <c r="FT17" s="106">
        <f>IF(FT7="-",NA(),FT7)</f>
        <v>407.2</v>
      </c>
      <c r="FU17" s="106">
        <f t="shared" ref="FU17:FX17" si="21">IF(FU7="-",NA(),FU7)</f>
        <v>295.5</v>
      </c>
      <c r="FV17" s="106">
        <f t="shared" si="21"/>
        <v>273.10000000000002</v>
      </c>
      <c r="FW17" s="106">
        <f t="shared" si="21"/>
        <v>264.5</v>
      </c>
      <c r="FX17" s="106">
        <f t="shared" si="21"/>
        <v>245.3</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164</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164</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164</v>
      </c>
      <c r="DA18" s="106">
        <f>IF(DF7="-",NA(),DF7)</f>
        <v>36.4</v>
      </c>
      <c r="DB18" s="106">
        <f t="shared" ref="DB18:DE18" si="44">IF(DG7="-",NA(),DG7)</f>
        <v>31.6</v>
      </c>
      <c r="DC18" s="106">
        <f t="shared" si="44"/>
        <v>31.6</v>
      </c>
      <c r="DD18" s="106">
        <f t="shared" si="44"/>
        <v>30.1</v>
      </c>
      <c r="DE18" s="106">
        <f t="shared" si="44"/>
        <v>30.3</v>
      </c>
      <c r="DF18" s="100"/>
      <c r="DG18" s="100"/>
      <c r="DH18" s="100"/>
      <c r="DI18" s="100"/>
      <c r="DJ18" s="105" t="s">
        <v>164</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164</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164</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164</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164</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8" t="s">
        <v>171</v>
      </c>
      <c r="F22" s="199"/>
      <c r="G22" s="199"/>
      <c r="H22" s="199"/>
      <c r="I22" s="200"/>
    </row>
    <row r="23" spans="1:374" x14ac:dyDescent="0.15">
      <c r="A23" s="97">
        <f t="shared" si="7"/>
        <v>9</v>
      </c>
      <c r="B23" s="196" t="s">
        <v>172</v>
      </c>
      <c r="C23" s="196"/>
      <c r="D23" s="100"/>
      <c r="E23" s="201"/>
      <c r="F23" s="202"/>
      <c r="G23" s="202"/>
      <c r="H23" s="202"/>
      <c r="I23" s="203"/>
    </row>
    <row r="24" spans="1:374" x14ac:dyDescent="0.15">
      <c r="A24" s="97">
        <f t="shared" si="7"/>
        <v>10</v>
      </c>
      <c r="B24" s="196" t="s">
        <v>173</v>
      </c>
      <c r="C24" s="196"/>
      <c r="D24" s="100"/>
      <c r="E24" s="201"/>
      <c r="F24" s="202"/>
      <c r="G24" s="202"/>
      <c r="H24" s="202"/>
      <c r="I24" s="203"/>
    </row>
    <row r="25" spans="1:374" x14ac:dyDescent="0.15">
      <c r="A25" s="97">
        <f t="shared" si="7"/>
        <v>11</v>
      </c>
      <c r="B25" s="196" t="s">
        <v>174</v>
      </c>
      <c r="C25" s="196"/>
      <c r="D25" s="100"/>
      <c r="E25" s="201"/>
      <c r="F25" s="202"/>
      <c r="G25" s="202"/>
      <c r="H25" s="202"/>
      <c r="I25" s="203"/>
    </row>
    <row r="26" spans="1:374" x14ac:dyDescent="0.15">
      <c r="A26" s="97">
        <f t="shared" si="7"/>
        <v>12</v>
      </c>
      <c r="B26" s="196" t="s">
        <v>175</v>
      </c>
      <c r="C26" s="196"/>
      <c r="D26" s="100"/>
      <c r="E26" s="201"/>
      <c r="F26" s="202"/>
      <c r="G26" s="202"/>
      <c r="H26" s="202"/>
      <c r="I26" s="203"/>
    </row>
    <row r="27" spans="1:374" x14ac:dyDescent="0.15">
      <c r="A27" s="97">
        <f t="shared" si="7"/>
        <v>13</v>
      </c>
      <c r="B27" s="196" t="s">
        <v>176</v>
      </c>
      <c r="C27" s="196"/>
      <c r="D27" s="100"/>
      <c r="E27" s="201"/>
      <c r="F27" s="202"/>
      <c r="G27" s="202"/>
      <c r="H27" s="202"/>
      <c r="I27" s="203"/>
    </row>
    <row r="28" spans="1:374" x14ac:dyDescent="0.15">
      <c r="A28" s="97">
        <f t="shared" si="7"/>
        <v>14</v>
      </c>
      <c r="B28" s="196" t="s">
        <v>177</v>
      </c>
      <c r="C28" s="196"/>
      <c r="D28" s="100"/>
      <c r="E28" s="201"/>
      <c r="F28" s="202"/>
      <c r="G28" s="202"/>
      <c r="H28" s="202"/>
      <c r="I28" s="203"/>
    </row>
    <row r="29" spans="1:374" x14ac:dyDescent="0.15">
      <c r="A29" s="97">
        <f t="shared" si="7"/>
        <v>15</v>
      </c>
      <c r="B29" s="196" t="s">
        <v>178</v>
      </c>
      <c r="C29" s="196"/>
      <c r="D29" s="100"/>
      <c r="E29" s="201"/>
      <c r="F29" s="202"/>
      <c r="G29" s="202"/>
      <c r="H29" s="202"/>
      <c r="I29" s="203"/>
    </row>
    <row r="30" spans="1:374" x14ac:dyDescent="0.15">
      <c r="A30" s="97">
        <f t="shared" si="7"/>
        <v>16</v>
      </c>
      <c r="B30" s="196" t="s">
        <v>179</v>
      </c>
      <c r="C30" s="196"/>
      <c r="D30" s="100"/>
      <c r="E30" s="201"/>
      <c r="F30" s="202"/>
      <c r="G30" s="202"/>
      <c r="H30" s="202"/>
      <c r="I30" s="203"/>
    </row>
    <row r="31" spans="1:374" x14ac:dyDescent="0.15">
      <c r="A31" s="97">
        <f t="shared" si="7"/>
        <v>17</v>
      </c>
      <c r="B31" s="196" t="s">
        <v>180</v>
      </c>
      <c r="C31" s="196"/>
      <c r="D31" s="100"/>
      <c r="E31" s="201"/>
      <c r="F31" s="202"/>
      <c r="G31" s="202"/>
      <c r="H31" s="202"/>
      <c r="I31" s="203"/>
    </row>
    <row r="32" spans="1:374" x14ac:dyDescent="0.15">
      <c r="A32" s="97">
        <f t="shared" si="7"/>
        <v>18</v>
      </c>
      <c r="B32" s="196" t="s">
        <v>181</v>
      </c>
      <c r="C32" s="196"/>
      <c r="D32" s="100"/>
      <c r="E32" s="201"/>
      <c r="F32" s="202"/>
      <c r="G32" s="202"/>
      <c r="H32" s="202"/>
      <c r="I32" s="203"/>
    </row>
    <row r="33" spans="1:16" x14ac:dyDescent="0.15">
      <c r="A33" s="97">
        <f t="shared" si="7"/>
        <v>19</v>
      </c>
      <c r="B33" s="196" t="s">
        <v>182</v>
      </c>
      <c r="C33" s="196"/>
      <c r="D33" s="100"/>
      <c r="E33" s="201"/>
      <c r="F33" s="202"/>
      <c r="G33" s="202"/>
      <c r="H33" s="202"/>
      <c r="I33" s="203"/>
    </row>
    <row r="34" spans="1:16" x14ac:dyDescent="0.15">
      <c r="A34" s="97">
        <f t="shared" si="7"/>
        <v>20</v>
      </c>
      <c r="B34" s="196" t="s">
        <v>183</v>
      </c>
      <c r="C34" s="196"/>
      <c r="D34" s="100"/>
      <c r="E34" s="201"/>
      <c r="F34" s="202"/>
      <c r="G34" s="202"/>
      <c r="H34" s="202"/>
      <c r="I34" s="203"/>
    </row>
    <row r="35" spans="1:16" ht="25.5" customHeight="1" x14ac:dyDescent="0.15">
      <c r="E35" s="204"/>
      <c r="F35" s="205"/>
      <c r="G35" s="205"/>
      <c r="H35" s="205"/>
      <c r="I35" s="206"/>
    </row>
    <row r="36" spans="1:16" x14ac:dyDescent="0.15">
      <c r="A36" t="s">
        <v>184</v>
      </c>
      <c r="B36" t="s">
        <v>185</v>
      </c>
    </row>
    <row r="37" spans="1:16" x14ac:dyDescent="0.15">
      <c r="A37" t="s">
        <v>186</v>
      </c>
      <c r="B37" t="s">
        <v>187</v>
      </c>
      <c r="L37" s="198" t="s">
        <v>171</v>
      </c>
      <c r="M37" s="199"/>
      <c r="N37" s="199"/>
      <c r="O37" s="199"/>
      <c r="P37" s="200"/>
    </row>
    <row r="38" spans="1:16" x14ac:dyDescent="0.15">
      <c r="A38" t="s">
        <v>188</v>
      </c>
      <c r="B38" t="s">
        <v>189</v>
      </c>
      <c r="L38" s="201"/>
      <c r="M38" s="202"/>
      <c r="N38" s="202"/>
      <c r="O38" s="202"/>
      <c r="P38" s="203"/>
    </row>
    <row r="39" spans="1:16" x14ac:dyDescent="0.15">
      <c r="A39" t="s">
        <v>190</v>
      </c>
      <c r="B39" t="s">
        <v>191</v>
      </c>
      <c r="L39" s="201"/>
      <c r="M39" s="202"/>
      <c r="N39" s="202"/>
      <c r="O39" s="202"/>
      <c r="P39" s="203"/>
    </row>
    <row r="40" spans="1:16" x14ac:dyDescent="0.15">
      <c r="A40" t="s">
        <v>192</v>
      </c>
      <c r="B40" t="s">
        <v>193</v>
      </c>
      <c r="L40" s="201"/>
      <c r="M40" s="202"/>
      <c r="N40" s="202"/>
      <c r="O40" s="202"/>
      <c r="P40" s="203"/>
    </row>
    <row r="41" spans="1:16" x14ac:dyDescent="0.15">
      <c r="A41" t="s">
        <v>194</v>
      </c>
      <c r="B41" t="s">
        <v>195</v>
      </c>
      <c r="L41" s="201"/>
      <c r="M41" s="202"/>
      <c r="N41" s="202"/>
      <c r="O41" s="202"/>
      <c r="P41" s="203"/>
    </row>
    <row r="42" spans="1:16" x14ac:dyDescent="0.15">
      <c r="A42" t="s">
        <v>196</v>
      </c>
      <c r="B42" t="s">
        <v>197</v>
      </c>
      <c r="L42" s="201"/>
      <c r="M42" s="202"/>
      <c r="N42" s="202"/>
      <c r="O42" s="202"/>
      <c r="P42" s="203"/>
    </row>
    <row r="43" spans="1:16" x14ac:dyDescent="0.15">
      <c r="A43" t="s">
        <v>198</v>
      </c>
      <c r="B43" t="s">
        <v>199</v>
      </c>
      <c r="L43" s="201"/>
      <c r="M43" s="202"/>
      <c r="N43" s="202"/>
      <c r="O43" s="202"/>
      <c r="P43" s="203"/>
    </row>
    <row r="44" spans="1:16" x14ac:dyDescent="0.15">
      <c r="A44" t="s">
        <v>200</v>
      </c>
      <c r="B44" t="s">
        <v>201</v>
      </c>
      <c r="L44" s="201"/>
      <c r="M44" s="202"/>
      <c r="N44" s="202"/>
      <c r="O44" s="202"/>
      <c r="P44" s="203"/>
    </row>
    <row r="45" spans="1:16" x14ac:dyDescent="0.15">
      <c r="A45" t="s">
        <v>202</v>
      </c>
      <c r="B45" t="s">
        <v>203</v>
      </c>
      <c r="L45" s="201"/>
      <c r="M45" s="202"/>
      <c r="N45" s="202"/>
      <c r="O45" s="202"/>
      <c r="P45" s="203"/>
    </row>
    <row r="46" spans="1:16" x14ac:dyDescent="0.15">
      <c r="A46" t="s">
        <v>204</v>
      </c>
      <c r="B46" t="s">
        <v>205</v>
      </c>
      <c r="L46" s="201"/>
      <c r="M46" s="202"/>
      <c r="N46" s="202"/>
      <c r="O46" s="202"/>
      <c r="P46" s="203"/>
    </row>
    <row r="47" spans="1:16" x14ac:dyDescent="0.15">
      <c r="A47" t="s">
        <v>206</v>
      </c>
      <c r="B47" t="s">
        <v>207</v>
      </c>
      <c r="L47" s="201"/>
      <c r="M47" s="202"/>
      <c r="N47" s="202"/>
      <c r="O47" s="202"/>
      <c r="P47" s="203"/>
    </row>
    <row r="48" spans="1:16" x14ac:dyDescent="0.15">
      <c r="A48" t="s">
        <v>208</v>
      </c>
      <c r="B48" t="s">
        <v>209</v>
      </c>
      <c r="L48" s="201"/>
      <c r="M48" s="202"/>
      <c r="N48" s="202"/>
      <c r="O48" s="202"/>
      <c r="P48" s="203"/>
    </row>
    <row r="49" spans="1:16" x14ac:dyDescent="0.15">
      <c r="A49" t="s">
        <v>210</v>
      </c>
      <c r="B49" t="s">
        <v>211</v>
      </c>
      <c r="L49" s="201"/>
      <c r="M49" s="202"/>
      <c r="N49" s="202"/>
      <c r="O49" s="202"/>
      <c r="P49" s="203"/>
    </row>
    <row r="50" spans="1:16" ht="26.25" customHeight="1" x14ac:dyDescent="0.15">
      <c r="A50" t="s">
        <v>212</v>
      </c>
      <c r="B50" t="s">
        <v>213</v>
      </c>
      <c r="L50" s="204"/>
      <c r="M50" s="205"/>
      <c r="N50" s="205"/>
      <c r="O50" s="205"/>
      <c r="P50" s="206"/>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2022-02-02T02:03:19Z</cp:lastPrinted>
  <dcterms:created xsi:type="dcterms:W3CDTF">2021-12-03T06:38:52Z</dcterms:created>
  <dcterms:modified xsi:type="dcterms:W3CDTF">2022-02-02T02:03:24Z</dcterms:modified>
  <cp:category/>
</cp:coreProperties>
</file>