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H9TI8bzqodbbrfWKwS5iCCsnbU7LreIDlwi8epaqIMRv+SjM+jS7rkmCkcljF5ItN8SonTXPKSttPnPFHPsXQ==" workbookSaltValue="/M9OvUWsIxva7c6L2OqucA==" workbookSpinCount="100000"/>
  <bookViews>
    <workbookView xWindow="0" yWindow="0" windowWidth="15360" windowHeight="76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<sst xmlns="http://schemas.openxmlformats.org/spreadsheetml/2006/main" xmlns:r="http://schemas.openxmlformats.org/officeDocument/2006/relationships" count="115" uniqueCount="115">
  <si>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</si>
  <si>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</si>
  <si>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</si>
  <si>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</si>
  <si>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</si>
  <si>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</si>
  <si>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</si>
  <si>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</si>
  <si>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</si>
  <si>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</si>
  <si>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</si>
  <si>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</si>
  <si>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</si>
  <si>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</si>
  <si>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</si>
  <si>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</si>
  <si>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</si>
  <si>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</si>
  <si>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</si>
  <si>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</si>
  <si>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</si>
  <si>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</si>
  <si>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</si>
  <si>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</si>
  <si>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</si>
  <si>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</si>
  <si>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</si>
  <si>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</si>
  <si>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</si>
  <si>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</si>
  <si>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</si>
  <si>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</si>
  <si>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</si>
  <si>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</si>
  <si>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</si>
  <si>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</si>
  <si>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</si>
  <si>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</si>
  <si>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</si>
  <si>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</si>
  <si>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</si>
  <si>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</si>
  <si>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</si>
  <si>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</si>
  <si>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</si>
  <si>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</si>
  <si>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</si>
  <si>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</si>
  <si>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</si>
  <si>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</si>
  <si>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</si>
  <si>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</si>
  <si>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</si>
  <si>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</si>
  <si>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</si>
  <si>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</si>
  <si>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</si>
  <si>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</si>
  <si>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</si>
  <si>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</si>
  <si>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</si>
  <si>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</si>
  <si>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</si>
  <si>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</si>
  <si>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</si>
  <si>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</si>
  <si>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</si>
  <si>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</si>
  <si>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</si>
  <si>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</si>
  <si>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</si>
  <si>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</si>
  <si>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</si>
  <si>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</si>
  <si>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</si>
  <si>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</si>
  <si>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</si>
  <si>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</si>
  <si>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</si>
  <si>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</si>
  <si>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</si>
  <si>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</si>
  <si>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</si>
  <si>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</si>
  <si>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</si>
  <si>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</si>
  <si>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</si>
  <si>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</si>
  <si>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</si>
  <si>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</si>
  <si>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</si>
  <si>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</si>
  <si>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</si>
  <si>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</si>
  <si>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</si>
  <si>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富山県　砺波市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</si>
  <si>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</si>
  <si>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</si>
  <si>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</si>
  <si>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</si>
  <si>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</si>
  <si>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</si>
  <si>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</si>
  <si>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</si>
  <si>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</si>
  <si>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</si>
  <si>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</si>
  <si>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</si>
  <si>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</si>
  <si>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</si>
  <si>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</si>
  <si>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</si>
  <si>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本市の農業集落排水事業は、人口減少に伴う料金収入の減少や処理場の施設更新を見越して、令和元年度に経営戦略を策定したところであり、令和１０年度より流域下水道に接続する予定としている。
　処理場の機能廃止を見越したうえで適正に修繕を行うことに努め、引き続き接続率の向上を図るため普及啓発に努めたい。</t>
    <rPh sb="4" eb="6">
      <t>ノウギョウ</t>
    </rPh>
    <rPh sb="6" eb="8">
      <t>シュウラク</t>
    </rPh>
    <rPh sb="8" eb="10">
      <t>ハイスイ</t>
    </rPh>
    <rPh sb="10" eb="12">
      <t>ジギョウ</t>
    </rPh>
    <rPh sb="14" eb="16">
      <t>ジンコウ</t>
    </rPh>
    <rPh sb="16" eb="18">
      <t>ゲンショウ</t>
    </rPh>
    <rPh sb="19" eb="20">
      <t>トモナ</t>
    </rPh>
    <rPh sb="21" eb="23">
      <t>リョウキン</t>
    </rPh>
    <rPh sb="23" eb="25">
      <t>シュウニュウ</t>
    </rPh>
    <rPh sb="26" eb="28">
      <t>ゲンショウ</t>
    </rPh>
    <rPh sb="29" eb="32">
      <t>ショリジョウ</t>
    </rPh>
    <rPh sb="33" eb="35">
      <t>シセツ</t>
    </rPh>
    <rPh sb="35" eb="37">
      <t>コウシン</t>
    </rPh>
    <rPh sb="38" eb="40">
      <t>ミコ</t>
    </rPh>
    <rPh sb="43" eb="45">
      <t>レイワ</t>
    </rPh>
    <rPh sb="45" eb="46">
      <t>ゲン</t>
    </rPh>
    <rPh sb="46" eb="47">
      <t>ネン</t>
    </rPh>
    <rPh sb="47" eb="48">
      <t>ド</t>
    </rPh>
    <rPh sb="49" eb="51">
      <t>ケイエイ</t>
    </rPh>
    <rPh sb="51" eb="53">
      <t>センリャク</t>
    </rPh>
    <rPh sb="54" eb="56">
      <t>サクテイ</t>
    </rPh>
    <rPh sb="65" eb="67">
      <t>レイワ</t>
    </rPh>
    <rPh sb="69" eb="71">
      <t>ネンド</t>
    </rPh>
    <rPh sb="73" eb="75">
      <t>リュウイキ</t>
    </rPh>
    <rPh sb="75" eb="78">
      <t>ゲスイドウ</t>
    </rPh>
    <rPh sb="79" eb="81">
      <t>セツゾク</t>
    </rPh>
    <rPh sb="83" eb="85">
      <t>ヨテイ</t>
    </rPh>
    <rPh sb="93" eb="96">
      <t>ショリジョウ</t>
    </rPh>
    <rPh sb="97" eb="99">
      <t>キノウ</t>
    </rPh>
    <rPh sb="99" eb="101">
      <t>ハイシ</t>
    </rPh>
    <rPh sb="102" eb="104">
      <t>ミコ</t>
    </rPh>
    <rPh sb="109" eb="111">
      <t>テキセイ</t>
    </rPh>
    <rPh sb="112" eb="114">
      <t>シュウゼン</t>
    </rPh>
    <rPh sb="115" eb="116">
      <t>オコナ</t>
    </rPh>
    <rPh sb="120" eb="121">
      <t>ツト</t>
    </rPh>
    <rPh sb="123" eb="124">
      <t>ヒ</t>
    </rPh>
    <rPh sb="125" eb="126">
      <t>ツヅ</t>
    </rPh>
    <rPh sb="127" eb="129">
      <t>セツゾク</t>
    </rPh>
    <rPh sb="129" eb="130">
      <t>リツ</t>
    </rPh>
    <rPh sb="131" eb="133">
      <t>コウジョウ</t>
    </rPh>
    <rPh sb="134" eb="135">
      <t>ハカ</t>
    </rPh>
    <rPh sb="138" eb="140">
      <t>フキュウ</t>
    </rPh>
    <rPh sb="140" eb="142">
      <t>ケイハツ</t>
    </rPh>
    <rPh sb="143" eb="144">
      <t>ツト</t>
    </rPh>
    <phoneticPr fontId="1"/>
  </si>
  <si>
    <r>
      <t>①有形固定資産減価償却率：</t>
    </r>
    <r>
      <rPr>
        <sz val="11"/>
        <color theme="1"/>
        <rFont val="ＭＳ ゴシック"/>
      </rPr>
      <t>本市の農業集落排水事業については、最も早く整備が完了した区域で昭和６３年に供用開始しており、この区域において平成１４年に汚水処理施設の機能強化に伴う設備更新を実施した。
　類似団体に比べて減価償却は進行しておらず、令和１０年度の流域下水道への接続をもって処理場の機能が廃止するため、今後、将来に向けた転用や償却等を検討する必要がある。
②管渠老朽化率、③管渠改善率：管渠については法定耐用年数を経過していないため、当面大規模な施設更新は見込んでいない。</t>
    </r>
    <rPh sb="1" eb="3">
      <t>ユウケイ</t>
    </rPh>
    <rPh sb="3" eb="7">
      <t>コテイシサン</t>
    </rPh>
    <rPh sb="7" eb="9">
      <t>ゲンカ</t>
    </rPh>
    <rPh sb="9" eb="12">
      <t>ショウキャクリツ</t>
    </rPh>
    <rPh sb="30" eb="31">
      <t>モット</t>
    </rPh>
    <rPh sb="32" eb="33">
      <t>ハヤ</t>
    </rPh>
    <rPh sb="34" eb="36">
      <t>セイビ</t>
    </rPh>
    <rPh sb="37" eb="39">
      <t>カンリョウ</t>
    </rPh>
    <rPh sb="41" eb="43">
      <t>クイキ</t>
    </rPh>
    <rPh sb="61" eb="63">
      <t>クイキ</t>
    </rPh>
    <rPh sb="99" eb="101">
      <t>ルイジ</t>
    </rPh>
    <rPh sb="101" eb="103">
      <t>ダンタイ</t>
    </rPh>
    <rPh sb="104" eb="105">
      <t>クラ</t>
    </rPh>
    <rPh sb="107" eb="109">
      <t>ゲンカ</t>
    </rPh>
    <rPh sb="109" eb="111">
      <t>ショウキャク</t>
    </rPh>
    <rPh sb="112" eb="114">
      <t>シンコウ</t>
    </rPh>
    <rPh sb="120" eb="122">
      <t>レイワ</t>
    </rPh>
    <rPh sb="124" eb="126">
      <t>ネンド</t>
    </rPh>
    <rPh sb="127" eb="129">
      <t>リュウイキ</t>
    </rPh>
    <rPh sb="129" eb="132">
      <t>ゲスイドウ</t>
    </rPh>
    <rPh sb="134" eb="136">
      <t>セツゾク</t>
    </rPh>
    <rPh sb="140" eb="143">
      <t>ショリジョウ</t>
    </rPh>
    <rPh sb="144" eb="146">
      <t>キノウ</t>
    </rPh>
    <rPh sb="147" eb="149">
      <t>ハイシ</t>
    </rPh>
    <rPh sb="154" eb="156">
      <t>コンゴ</t>
    </rPh>
    <rPh sb="157" eb="159">
      <t>ショウライ</t>
    </rPh>
    <rPh sb="160" eb="161">
      <t>ム</t>
    </rPh>
    <rPh sb="163" eb="165">
      <t>テンヨウ</t>
    </rPh>
    <rPh sb="166" eb="168">
      <t>ショウキャク</t>
    </rPh>
    <rPh sb="168" eb="169">
      <t>トウ</t>
    </rPh>
    <rPh sb="170" eb="172">
      <t>ケントウ</t>
    </rPh>
    <rPh sb="174" eb="176">
      <t>ヒツヨウ</t>
    </rPh>
    <rPh sb="182" eb="184">
      <t>カンキョ</t>
    </rPh>
    <rPh sb="184" eb="187">
      <t>ロウキュウカ</t>
    </rPh>
    <rPh sb="187" eb="188">
      <t>リツ</t>
    </rPh>
    <rPh sb="190" eb="192">
      <t>カンキョ</t>
    </rPh>
    <rPh sb="192" eb="195">
      <t>カイゼンリツ</t>
    </rPh>
    <rPh sb="196" eb="198">
      <t>カンキョ</t>
    </rPh>
    <rPh sb="203" eb="205">
      <t>ホウテイ</t>
    </rPh>
    <rPh sb="205" eb="207">
      <t>タイヨウ</t>
    </rPh>
    <rPh sb="207" eb="209">
      <t>ネンスウ</t>
    </rPh>
    <rPh sb="210" eb="212">
      <t>ケイカ</t>
    </rPh>
    <rPh sb="220" eb="222">
      <t>トウメン</t>
    </rPh>
    <rPh sb="222" eb="225">
      <t>ダイキボ</t>
    </rPh>
    <rPh sb="226" eb="228">
      <t>シセツ</t>
    </rPh>
    <rPh sb="228" eb="230">
      <t>コウシン</t>
    </rPh>
    <rPh sb="231" eb="233">
      <t>ミコ</t>
    </rPh>
    <phoneticPr fontId="1"/>
  </si>
  <si>
    <r>
      <t>①経常収支比率、⑤経費回収率：100%を下回っており、汚水処理経費に対する使用料収入不足を一般会計繰入金で補っている。今後、本市の農業集落排水は、令和１０年度までに流域下水道に接続が完了する予定であり、広域化による事業の効率化と経費の節減を図りたい。
②累積欠損金比率：類似団体よりも低い水準ではあるが、維持管理費の節減を図り、累積欠損額を削減する必要がある。
③流動比率</t>
    </r>
    <r>
      <rPr>
        <sz val="11"/>
        <color theme="1"/>
        <rFont val="ＭＳ ゴシック"/>
      </rPr>
      <t>、④企業債残高対事業規模比率：類似団体に比べて数値は良くないが、建設投資の元金償還のピークは令和３年度であり、その後、償還額は減少していくため、徐々に改善する見込みである。一方で、維持管理費の節減・使用料収入の確保など経営改善に注力する必要がある。
⑥汚水処理原価：類似団体に比べて低い水準であり、安定的な経営に努めていきたい。
⑦施設利用率：処理施設が比較的大規模なため、類似団体よりも高い水準で、効率的な運営ができていると取れる。令和１０年度までの施設稼働期間まで高い水準を維持するよう努めたい。
⑧水洗化率：類似団体よりも高い水準であり、更なる向上に向けて広報・啓発に引き続き努めたい。</t>
    </r>
    <rPh sb="59" eb="61">
      <t>コンゴ</t>
    </rPh>
    <rPh sb="62" eb="64">
      <t>ホンシ</t>
    </rPh>
    <rPh sb="65" eb="67">
      <t>ノウギョウ</t>
    </rPh>
    <rPh sb="67" eb="69">
      <t>シュウラク</t>
    </rPh>
    <rPh sb="69" eb="71">
      <t>ハイスイ</t>
    </rPh>
    <rPh sb="73" eb="75">
      <t>レイワ</t>
    </rPh>
    <rPh sb="77" eb="79">
      <t>ネンド</t>
    </rPh>
    <rPh sb="82" eb="84">
      <t>リュウイキ</t>
    </rPh>
    <rPh sb="84" eb="87">
      <t>ゲスイドウ</t>
    </rPh>
    <rPh sb="88" eb="90">
      <t>セツゾク</t>
    </rPh>
    <rPh sb="91" eb="93">
      <t>カンリョウ</t>
    </rPh>
    <rPh sb="95" eb="97">
      <t>ヨテイ</t>
    </rPh>
    <rPh sb="101" eb="104">
      <t>コウイキカ</t>
    </rPh>
    <rPh sb="107" eb="109">
      <t>ジギョウ</t>
    </rPh>
    <rPh sb="110" eb="113">
      <t>コウリツカ</t>
    </rPh>
    <rPh sb="114" eb="116">
      <t>ケイヒ</t>
    </rPh>
    <rPh sb="117" eb="118">
      <t>セツ</t>
    </rPh>
    <rPh sb="118" eb="119">
      <t>ゲン</t>
    </rPh>
    <rPh sb="120" eb="121">
      <t>ハカ</t>
    </rPh>
    <rPh sb="135" eb="137">
      <t>ルイジ</t>
    </rPh>
    <rPh sb="137" eb="139">
      <t>ダンタイ</t>
    </rPh>
    <rPh sb="142" eb="143">
      <t>ヒク</t>
    </rPh>
    <rPh sb="144" eb="146">
      <t>スイジュン</t>
    </rPh>
    <rPh sb="152" eb="154">
      <t>イジ</t>
    </rPh>
    <rPh sb="154" eb="157">
      <t>カンリヒ</t>
    </rPh>
    <rPh sb="158" eb="159">
      <t>セツ</t>
    </rPh>
    <rPh sb="159" eb="160">
      <t>ゲン</t>
    </rPh>
    <rPh sb="161" eb="162">
      <t>ハカ</t>
    </rPh>
    <rPh sb="164" eb="166">
      <t>ルイセキ</t>
    </rPh>
    <rPh sb="166" eb="169">
      <t>ケッソンガク</t>
    </rPh>
    <rPh sb="170" eb="172">
      <t>サクゲン</t>
    </rPh>
    <rPh sb="174" eb="176">
      <t>ヒツヨウ</t>
    </rPh>
    <rPh sb="182" eb="184">
      <t>リュウドウ</t>
    </rPh>
    <rPh sb="184" eb="186">
      <t>ヒリツ</t>
    </rPh>
    <rPh sb="201" eb="203">
      <t>ルイジ</t>
    </rPh>
    <rPh sb="203" eb="205">
      <t>ダンタイ</t>
    </rPh>
    <rPh sb="206" eb="207">
      <t>クラ</t>
    </rPh>
    <rPh sb="209" eb="211">
      <t>スウチ</t>
    </rPh>
    <rPh sb="212" eb="213">
      <t>ヨ</t>
    </rPh>
    <rPh sb="218" eb="220">
      <t>ケンセツ</t>
    </rPh>
    <rPh sb="220" eb="222">
      <t>トウシ</t>
    </rPh>
    <rPh sb="223" eb="225">
      <t>ガンキン</t>
    </rPh>
    <rPh sb="225" eb="227">
      <t>ショウカン</t>
    </rPh>
    <rPh sb="232" eb="234">
      <t>レイワ</t>
    </rPh>
    <rPh sb="235" eb="237">
      <t>ネンド</t>
    </rPh>
    <rPh sb="243" eb="244">
      <t>ゴ</t>
    </rPh>
    <rPh sb="245" eb="248">
      <t>ショウカンガク</t>
    </rPh>
    <rPh sb="249" eb="251">
      <t>ゲンショウ</t>
    </rPh>
    <rPh sb="258" eb="260">
      <t>ジョジョ</t>
    </rPh>
    <rPh sb="261" eb="263">
      <t>カイゼン</t>
    </rPh>
    <rPh sb="265" eb="267">
      <t>ミコ</t>
    </rPh>
    <rPh sb="272" eb="274">
      <t>イッポウ</t>
    </rPh>
    <rPh sb="276" eb="278">
      <t>イジ</t>
    </rPh>
    <rPh sb="278" eb="281">
      <t>カンリヒ</t>
    </rPh>
    <rPh sb="282" eb="283">
      <t>セツ</t>
    </rPh>
    <rPh sb="283" eb="284">
      <t>ゲン</t>
    </rPh>
    <rPh sb="285" eb="288">
      <t>シヨウリョウ</t>
    </rPh>
    <rPh sb="288" eb="290">
      <t>シュウニュウ</t>
    </rPh>
    <rPh sb="291" eb="293">
      <t>カクホ</t>
    </rPh>
    <rPh sb="295" eb="297">
      <t>ケイエイ</t>
    </rPh>
    <rPh sb="297" eb="299">
      <t>カイゼン</t>
    </rPh>
    <rPh sb="300" eb="302">
      <t>チュウリョク</t>
    </rPh>
    <rPh sb="304" eb="306">
      <t>ヒツヨウ</t>
    </rPh>
    <rPh sb="335" eb="338">
      <t>アンテイテキ</t>
    </rPh>
    <rPh sb="339" eb="341">
      <t>ケイエイ</t>
    </rPh>
    <rPh sb="342" eb="343">
      <t>ツト</t>
    </rPh>
    <rPh sb="358" eb="360">
      <t>ショリ</t>
    </rPh>
    <rPh sb="360" eb="362">
      <t>シセツ</t>
    </rPh>
    <rPh sb="363" eb="366">
      <t>ヒカクテキ</t>
    </rPh>
    <rPh sb="366" eb="369">
      <t>ダイキボ</t>
    </rPh>
    <rPh sb="373" eb="375">
      <t>ルイジ</t>
    </rPh>
    <rPh sb="375" eb="377">
      <t>ダンタイ</t>
    </rPh>
    <rPh sb="380" eb="381">
      <t>タカ</t>
    </rPh>
    <rPh sb="382" eb="384">
      <t>スイジュン</t>
    </rPh>
    <rPh sb="386" eb="388">
      <t>コウリツ</t>
    </rPh>
    <rPh sb="388" eb="389">
      <t>テキ</t>
    </rPh>
    <rPh sb="390" eb="392">
      <t>ウンエイ</t>
    </rPh>
    <rPh sb="399" eb="400">
      <t>ト</t>
    </rPh>
    <rPh sb="403" eb="405">
      <t>レイワ</t>
    </rPh>
    <rPh sb="407" eb="409">
      <t>ネンド</t>
    </rPh>
    <rPh sb="412" eb="414">
      <t>シセツ</t>
    </rPh>
    <rPh sb="414" eb="416">
      <t>カドウ</t>
    </rPh>
    <rPh sb="416" eb="418">
      <t>キカン</t>
    </rPh>
    <rPh sb="420" eb="421">
      <t>タカ</t>
    </rPh>
    <rPh sb="422" eb="424">
      <t>スイジュン</t>
    </rPh>
    <rPh sb="425" eb="427">
      <t>イジ</t>
    </rPh>
    <rPh sb="431" eb="432">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</si>
</sst>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62.28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55.26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90.52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84.16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103.09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52.67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101.24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-45.67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37.24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962.12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783.8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68.11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177.76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222.41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【121.19】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【32.80】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【22.21】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I7" zoomScale="90" zoomScaleNormal="90" workbookViewId="0">
      <selection activeCell="BL16" sqref="BL16:BZ44"/>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48088</v>
      </c>
      <c r="AM8" s="22"/>
      <c r="AN8" s="22"/>
      <c r="AO8" s="22"/>
      <c r="AP8" s="22"/>
      <c r="AQ8" s="22"/>
      <c r="AR8" s="22"/>
      <c r="AS8" s="22"/>
      <c r="AT8" s="7">
        <f>データ!T6</f>
        <v>127.03</v>
      </c>
      <c r="AU8" s="7"/>
      <c r="AV8" s="7"/>
      <c r="AW8" s="7"/>
      <c r="AX8" s="7"/>
      <c r="AY8" s="7"/>
      <c r="AZ8" s="7"/>
      <c r="BA8" s="7"/>
      <c r="BB8" s="7">
        <f>データ!U6</f>
        <v>378.56</v>
      </c>
      <c r="BC8" s="7"/>
      <c r="BD8" s="7"/>
      <c r="BE8" s="7"/>
      <c r="BF8" s="7"/>
      <c r="BG8" s="7"/>
      <c r="BH8" s="7"/>
      <c r="BI8" s="7"/>
      <c r="BJ8" s="3"/>
      <c r="BK8" s="3"/>
      <c r="BL8" s="28" t="s">
        <v>13</v>
      </c>
      <c r="BM8" s="40"/>
      <c r="BN8" s="49" t="s">
        <v>20</v>
      </c>
      <c r="BO8" s="52"/>
      <c r="BP8" s="52"/>
      <c r="BQ8" s="52"/>
      <c r="BR8" s="52"/>
      <c r="BS8" s="52"/>
      <c r="BT8" s="52"/>
      <c r="BU8" s="52"/>
      <c r="BV8" s="52"/>
      <c r="BW8" s="52"/>
      <c r="BX8" s="52"/>
      <c r="BY8" s="56"/>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41"/>
      <c r="BN9" s="50"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74.94</v>
      </c>
      <c r="J10" s="7"/>
      <c r="K10" s="7"/>
      <c r="L10" s="7"/>
      <c r="M10" s="7"/>
      <c r="N10" s="7"/>
      <c r="O10" s="7"/>
      <c r="P10" s="7">
        <f>データ!P6</f>
        <v>10.19</v>
      </c>
      <c r="Q10" s="7"/>
      <c r="R10" s="7"/>
      <c r="S10" s="7"/>
      <c r="T10" s="7"/>
      <c r="U10" s="7"/>
      <c r="V10" s="7"/>
      <c r="W10" s="7">
        <f>データ!Q6</f>
        <v>82.54</v>
      </c>
      <c r="X10" s="7"/>
      <c r="Y10" s="7"/>
      <c r="Z10" s="7"/>
      <c r="AA10" s="7"/>
      <c r="AB10" s="7"/>
      <c r="AC10" s="7"/>
      <c r="AD10" s="22">
        <f>データ!R6</f>
        <v>3300</v>
      </c>
      <c r="AE10" s="22"/>
      <c r="AF10" s="22"/>
      <c r="AG10" s="22"/>
      <c r="AH10" s="22"/>
      <c r="AI10" s="22"/>
      <c r="AJ10" s="22"/>
      <c r="AK10" s="2"/>
      <c r="AL10" s="22">
        <f>データ!V6</f>
        <v>4879</v>
      </c>
      <c r="AM10" s="22"/>
      <c r="AN10" s="22"/>
      <c r="AO10" s="22"/>
      <c r="AP10" s="22"/>
      <c r="AQ10" s="22"/>
      <c r="AR10" s="22"/>
      <c r="AS10" s="22"/>
      <c r="AT10" s="7">
        <f>データ!W6</f>
        <v>2.16</v>
      </c>
      <c r="AU10" s="7"/>
      <c r="AV10" s="7"/>
      <c r="AW10" s="7"/>
      <c r="AX10" s="7"/>
      <c r="AY10" s="7"/>
      <c r="AZ10" s="7"/>
      <c r="BA10" s="7"/>
      <c r="BB10" s="7">
        <f>データ!X6</f>
        <v>2258.8000000000002</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113</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112</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43</v>
      </c>
      <c r="F84" s="12" t="s">
        <v>45</v>
      </c>
      <c r="G84" s="12" t="s">
        <v>46</v>
      </c>
      <c r="H84" s="12" t="s">
        <v>0</v>
      </c>
      <c r="I84" s="12" t="s">
        <v>11</v>
      </c>
      <c r="J84" s="12" t="s">
        <v>47</v>
      </c>
      <c r="K84" s="12" t="s">
        <v>48</v>
      </c>
      <c r="L84" s="12" t="s">
        <v>32</v>
      </c>
      <c r="M84" s="12" t="s">
        <v>36</v>
      </c>
      <c r="N84" s="12" t="s">
        <v>49</v>
      </c>
      <c r="O84" s="12" t="s">
        <v>51</v>
      </c>
    </row>
    <row r="85" spans="1:78" hidden="1">
      <c r="B85" s="12"/>
      <c r="C85" s="12"/>
      <c r="D85" s="12"/>
      <c r="E85" s="12" t="str">
        <f>データ!AI6</f>
        <v>【104.99】</v>
      </c>
      <c r="F85" s="12" t="str">
        <f>データ!AT6</f>
        <v>【121.19】</v>
      </c>
      <c r="G85" s="12" t="str">
        <f>データ!BE6</f>
        <v>【32.80】</v>
      </c>
      <c r="H85" s="12" t="str">
        <f>データ!BP6</f>
        <v>【832.52】</v>
      </c>
      <c r="I85" s="12" t="str">
        <f>データ!CA6</f>
        <v>【60.94】</v>
      </c>
      <c r="J85" s="12" t="str">
        <f>データ!CL6</f>
        <v>【253.04】</v>
      </c>
      <c r="K85" s="12" t="str">
        <f>データ!CW6</f>
        <v>【54.84】</v>
      </c>
      <c r="L85" s="12" t="str">
        <f>データ!DH6</f>
        <v>【86.60】</v>
      </c>
      <c r="M85" s="12" t="str">
        <f>データ!DS6</f>
        <v>【22.21】</v>
      </c>
      <c r="N85" s="12" t="str">
        <f>データ!ED6</f>
        <v>【0.00】</v>
      </c>
      <c r="O85" s="12" t="str">
        <f>データ!EO6</f>
        <v>【0.16】</v>
      </c>
    </row>
  </sheetData>
  <sheetProtection algorithmName="SHA-512" hashValue="pZVB6/LArq4n7oenlzHTpSXK2Tzpt63jRhszFngZSiOjrbRG/rM/YwYvuh5FPpD8p7x56CyBL2soGlGrpeE/2A==" saltValue="FzNU8h4LpbTdlwE9kRtSr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topLeftCell="AZ1" workbookViewId="0">
      <selection activeCell="BJ13" sqref="BJ13"/>
    </sheetView>
  </sheetViews>
  <sheetFormatPr defaultRowHeight="13"/>
  <cols>
    <col min="2" max="144" width="11.9062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33</v>
      </c>
      <c r="C3" s="68" t="s">
        <v>56</v>
      </c>
      <c r="D3" s="68" t="s">
        <v>57</v>
      </c>
      <c r="E3" s="68" t="s">
        <v>6</v>
      </c>
      <c r="F3" s="68" t="s">
        <v>5</v>
      </c>
      <c r="G3" s="68" t="s">
        <v>25</v>
      </c>
      <c r="H3" s="75" t="s">
        <v>58</v>
      </c>
      <c r="I3" s="78"/>
      <c r="J3" s="78"/>
      <c r="K3" s="78"/>
      <c r="L3" s="78"/>
      <c r="M3" s="78"/>
      <c r="N3" s="78"/>
      <c r="O3" s="78"/>
      <c r="P3" s="78"/>
      <c r="Q3" s="78"/>
      <c r="R3" s="78"/>
      <c r="S3" s="78"/>
      <c r="T3" s="78"/>
      <c r="U3" s="78"/>
      <c r="V3" s="78"/>
      <c r="W3" s="78"/>
      <c r="X3" s="83"/>
      <c r="Y3" s="86" t="s">
        <v>52</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9</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50</v>
      </c>
      <c r="Z4" s="87"/>
      <c r="AA4" s="87"/>
      <c r="AB4" s="87"/>
      <c r="AC4" s="87"/>
      <c r="AD4" s="87"/>
      <c r="AE4" s="87"/>
      <c r="AF4" s="87"/>
      <c r="AG4" s="87"/>
      <c r="AH4" s="87"/>
      <c r="AI4" s="87"/>
      <c r="AJ4" s="87" t="s">
        <v>44</v>
      </c>
      <c r="AK4" s="87"/>
      <c r="AL4" s="87"/>
      <c r="AM4" s="87"/>
      <c r="AN4" s="87"/>
      <c r="AO4" s="87"/>
      <c r="AP4" s="87"/>
      <c r="AQ4" s="87"/>
      <c r="AR4" s="87"/>
      <c r="AS4" s="87"/>
      <c r="AT4" s="87"/>
      <c r="AU4" s="87" t="s">
        <v>28</v>
      </c>
      <c r="AV4" s="87"/>
      <c r="AW4" s="87"/>
      <c r="AX4" s="87"/>
      <c r="AY4" s="87"/>
      <c r="AZ4" s="87"/>
      <c r="BA4" s="87"/>
      <c r="BB4" s="87"/>
      <c r="BC4" s="87"/>
      <c r="BD4" s="87"/>
      <c r="BE4" s="87"/>
      <c r="BF4" s="87" t="s">
        <v>60</v>
      </c>
      <c r="BG4" s="87"/>
      <c r="BH4" s="87"/>
      <c r="BI4" s="87"/>
      <c r="BJ4" s="87"/>
      <c r="BK4" s="87"/>
      <c r="BL4" s="87"/>
      <c r="BM4" s="87"/>
      <c r="BN4" s="87"/>
      <c r="BO4" s="87"/>
      <c r="BP4" s="87"/>
      <c r="BQ4" s="87" t="s">
        <v>15</v>
      </c>
      <c r="BR4" s="87"/>
      <c r="BS4" s="87"/>
      <c r="BT4" s="87"/>
      <c r="BU4" s="87"/>
      <c r="BV4" s="87"/>
      <c r="BW4" s="87"/>
      <c r="BX4" s="87"/>
      <c r="BY4" s="87"/>
      <c r="BZ4" s="87"/>
      <c r="CA4" s="87"/>
      <c r="CB4" s="87" t="s">
        <v>61</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70</v>
      </c>
      <c r="K5" s="77" t="s">
        <v>71</v>
      </c>
      <c r="L5" s="77" t="s">
        <v>72</v>
      </c>
      <c r="M5" s="77" t="s">
        <v>7</v>
      </c>
      <c r="N5" s="77" t="s">
        <v>73</v>
      </c>
      <c r="O5" s="77" t="s">
        <v>74</v>
      </c>
      <c r="P5" s="77" t="s">
        <v>75</v>
      </c>
      <c r="Q5" s="77" t="s">
        <v>76</v>
      </c>
      <c r="R5" s="77" t="s">
        <v>77</v>
      </c>
      <c r="S5" s="77" t="s">
        <v>78</v>
      </c>
      <c r="T5" s="77" t="s">
        <v>79</v>
      </c>
      <c r="U5" s="77" t="s">
        <v>62</v>
      </c>
      <c r="V5" s="77" t="s">
        <v>80</v>
      </c>
      <c r="W5" s="77" t="s">
        <v>81</v>
      </c>
      <c r="X5" s="77" t="s">
        <v>82</v>
      </c>
      <c r="Y5" s="77" t="s">
        <v>83</v>
      </c>
      <c r="Z5" s="77" t="s">
        <v>84</v>
      </c>
      <c r="AA5" s="77" t="s">
        <v>85</v>
      </c>
      <c r="AB5" s="77" t="s">
        <v>86</v>
      </c>
      <c r="AC5" s="77" t="s">
        <v>87</v>
      </c>
      <c r="AD5" s="77" t="s">
        <v>88</v>
      </c>
      <c r="AE5" s="77" t="s">
        <v>90</v>
      </c>
      <c r="AF5" s="77" t="s">
        <v>91</v>
      </c>
      <c r="AG5" s="77" t="s">
        <v>92</v>
      </c>
      <c r="AH5" s="77" t="s">
        <v>93</v>
      </c>
      <c r="AI5" s="77" t="s">
        <v>42</v>
      </c>
      <c r="AJ5" s="77" t="s">
        <v>83</v>
      </c>
      <c r="AK5" s="77" t="s">
        <v>84</v>
      </c>
      <c r="AL5" s="77" t="s">
        <v>85</v>
      </c>
      <c r="AM5" s="77" t="s">
        <v>86</v>
      </c>
      <c r="AN5" s="77" t="s">
        <v>87</v>
      </c>
      <c r="AO5" s="77" t="s">
        <v>88</v>
      </c>
      <c r="AP5" s="77" t="s">
        <v>90</v>
      </c>
      <c r="AQ5" s="77" t="s">
        <v>91</v>
      </c>
      <c r="AR5" s="77" t="s">
        <v>92</v>
      </c>
      <c r="AS5" s="77" t="s">
        <v>93</v>
      </c>
      <c r="AT5" s="77" t="s">
        <v>89</v>
      </c>
      <c r="AU5" s="77" t="s">
        <v>83</v>
      </c>
      <c r="AV5" s="77" t="s">
        <v>84</v>
      </c>
      <c r="AW5" s="77" t="s">
        <v>85</v>
      </c>
      <c r="AX5" s="77" t="s">
        <v>86</v>
      </c>
      <c r="AY5" s="77" t="s">
        <v>87</v>
      </c>
      <c r="AZ5" s="77" t="s">
        <v>88</v>
      </c>
      <c r="BA5" s="77" t="s">
        <v>90</v>
      </c>
      <c r="BB5" s="77" t="s">
        <v>91</v>
      </c>
      <c r="BC5" s="77" t="s">
        <v>92</v>
      </c>
      <c r="BD5" s="77" t="s">
        <v>93</v>
      </c>
      <c r="BE5" s="77" t="s">
        <v>89</v>
      </c>
      <c r="BF5" s="77" t="s">
        <v>83</v>
      </c>
      <c r="BG5" s="77" t="s">
        <v>84</v>
      </c>
      <c r="BH5" s="77" t="s">
        <v>85</v>
      </c>
      <c r="BI5" s="77" t="s">
        <v>86</v>
      </c>
      <c r="BJ5" s="77" t="s">
        <v>87</v>
      </c>
      <c r="BK5" s="77" t="s">
        <v>88</v>
      </c>
      <c r="BL5" s="77" t="s">
        <v>90</v>
      </c>
      <c r="BM5" s="77" t="s">
        <v>91</v>
      </c>
      <c r="BN5" s="77" t="s">
        <v>92</v>
      </c>
      <c r="BO5" s="77" t="s">
        <v>93</v>
      </c>
      <c r="BP5" s="77" t="s">
        <v>89</v>
      </c>
      <c r="BQ5" s="77" t="s">
        <v>83</v>
      </c>
      <c r="BR5" s="77" t="s">
        <v>84</v>
      </c>
      <c r="BS5" s="77" t="s">
        <v>85</v>
      </c>
      <c r="BT5" s="77" t="s">
        <v>86</v>
      </c>
      <c r="BU5" s="77" t="s">
        <v>87</v>
      </c>
      <c r="BV5" s="77" t="s">
        <v>88</v>
      </c>
      <c r="BW5" s="77" t="s">
        <v>90</v>
      </c>
      <c r="BX5" s="77" t="s">
        <v>91</v>
      </c>
      <c r="BY5" s="77" t="s">
        <v>92</v>
      </c>
      <c r="BZ5" s="77" t="s">
        <v>93</v>
      </c>
      <c r="CA5" s="77" t="s">
        <v>89</v>
      </c>
      <c r="CB5" s="77" t="s">
        <v>83</v>
      </c>
      <c r="CC5" s="77" t="s">
        <v>84</v>
      </c>
      <c r="CD5" s="77" t="s">
        <v>85</v>
      </c>
      <c r="CE5" s="77" t="s">
        <v>86</v>
      </c>
      <c r="CF5" s="77" t="s">
        <v>87</v>
      </c>
      <c r="CG5" s="77" t="s">
        <v>88</v>
      </c>
      <c r="CH5" s="77" t="s">
        <v>90</v>
      </c>
      <c r="CI5" s="77" t="s">
        <v>91</v>
      </c>
      <c r="CJ5" s="77" t="s">
        <v>92</v>
      </c>
      <c r="CK5" s="77" t="s">
        <v>93</v>
      </c>
      <c r="CL5" s="77" t="s">
        <v>89</v>
      </c>
      <c r="CM5" s="77" t="s">
        <v>83</v>
      </c>
      <c r="CN5" s="77" t="s">
        <v>84</v>
      </c>
      <c r="CO5" s="77" t="s">
        <v>85</v>
      </c>
      <c r="CP5" s="77" t="s">
        <v>86</v>
      </c>
      <c r="CQ5" s="77" t="s">
        <v>87</v>
      </c>
      <c r="CR5" s="77" t="s">
        <v>88</v>
      </c>
      <c r="CS5" s="77" t="s">
        <v>90</v>
      </c>
      <c r="CT5" s="77" t="s">
        <v>91</v>
      </c>
      <c r="CU5" s="77" t="s">
        <v>92</v>
      </c>
      <c r="CV5" s="77" t="s">
        <v>93</v>
      </c>
      <c r="CW5" s="77" t="s">
        <v>89</v>
      </c>
      <c r="CX5" s="77" t="s">
        <v>83</v>
      </c>
      <c r="CY5" s="77" t="s">
        <v>84</v>
      </c>
      <c r="CZ5" s="77" t="s">
        <v>85</v>
      </c>
      <c r="DA5" s="77" t="s">
        <v>86</v>
      </c>
      <c r="DB5" s="77" t="s">
        <v>87</v>
      </c>
      <c r="DC5" s="77" t="s">
        <v>88</v>
      </c>
      <c r="DD5" s="77" t="s">
        <v>90</v>
      </c>
      <c r="DE5" s="77" t="s">
        <v>91</v>
      </c>
      <c r="DF5" s="77" t="s">
        <v>92</v>
      </c>
      <c r="DG5" s="77" t="s">
        <v>93</v>
      </c>
      <c r="DH5" s="77" t="s">
        <v>89</v>
      </c>
      <c r="DI5" s="77" t="s">
        <v>83</v>
      </c>
      <c r="DJ5" s="77" t="s">
        <v>84</v>
      </c>
      <c r="DK5" s="77" t="s">
        <v>85</v>
      </c>
      <c r="DL5" s="77" t="s">
        <v>86</v>
      </c>
      <c r="DM5" s="77" t="s">
        <v>87</v>
      </c>
      <c r="DN5" s="77" t="s">
        <v>88</v>
      </c>
      <c r="DO5" s="77" t="s">
        <v>90</v>
      </c>
      <c r="DP5" s="77" t="s">
        <v>91</v>
      </c>
      <c r="DQ5" s="77" t="s">
        <v>92</v>
      </c>
      <c r="DR5" s="77" t="s">
        <v>93</v>
      </c>
      <c r="DS5" s="77" t="s">
        <v>89</v>
      </c>
      <c r="DT5" s="77" t="s">
        <v>83</v>
      </c>
      <c r="DU5" s="77" t="s">
        <v>84</v>
      </c>
      <c r="DV5" s="77" t="s">
        <v>85</v>
      </c>
      <c r="DW5" s="77" t="s">
        <v>86</v>
      </c>
      <c r="DX5" s="77" t="s">
        <v>87</v>
      </c>
      <c r="DY5" s="77" t="s">
        <v>88</v>
      </c>
      <c r="DZ5" s="77" t="s">
        <v>90</v>
      </c>
      <c r="EA5" s="77" t="s">
        <v>91</v>
      </c>
      <c r="EB5" s="77" t="s">
        <v>92</v>
      </c>
      <c r="EC5" s="77" t="s">
        <v>93</v>
      </c>
      <c r="ED5" s="77" t="s">
        <v>89</v>
      </c>
      <c r="EE5" s="77" t="s">
        <v>83</v>
      </c>
      <c r="EF5" s="77" t="s">
        <v>84</v>
      </c>
      <c r="EG5" s="77" t="s">
        <v>85</v>
      </c>
      <c r="EH5" s="77" t="s">
        <v>86</v>
      </c>
      <c r="EI5" s="77" t="s">
        <v>87</v>
      </c>
      <c r="EJ5" s="77" t="s">
        <v>88</v>
      </c>
      <c r="EK5" s="77" t="s">
        <v>90</v>
      </c>
      <c r="EL5" s="77" t="s">
        <v>91</v>
      </c>
      <c r="EM5" s="77" t="s">
        <v>92</v>
      </c>
      <c r="EN5" s="77" t="s">
        <v>93</v>
      </c>
      <c r="EO5" s="77" t="s">
        <v>89</v>
      </c>
    </row>
    <row r="6" spans="1:148" s="65" customFormat="1">
      <c r="A6" s="66" t="s">
        <v>94</v>
      </c>
      <c r="B6" s="71">
        <f t="shared" ref="B6:X6" si="1">B7</f>
        <v>2020</v>
      </c>
      <c r="C6" s="71">
        <f t="shared" si="1"/>
        <v>162086</v>
      </c>
      <c r="D6" s="71">
        <f t="shared" si="1"/>
        <v>46</v>
      </c>
      <c r="E6" s="71">
        <f t="shared" si="1"/>
        <v>17</v>
      </c>
      <c r="F6" s="71">
        <f t="shared" si="1"/>
        <v>5</v>
      </c>
      <c r="G6" s="71">
        <f t="shared" si="1"/>
        <v>0</v>
      </c>
      <c r="H6" s="71" t="str">
        <f t="shared" si="1"/>
        <v>富山県　砺波市</v>
      </c>
      <c r="I6" s="71" t="str">
        <f t="shared" si="1"/>
        <v>法適用</v>
      </c>
      <c r="J6" s="71" t="str">
        <f t="shared" si="1"/>
        <v>下水道事業</v>
      </c>
      <c r="K6" s="71" t="str">
        <f t="shared" si="1"/>
        <v>農業集落排水</v>
      </c>
      <c r="L6" s="71" t="str">
        <f t="shared" si="1"/>
        <v>F1</v>
      </c>
      <c r="M6" s="71" t="str">
        <f t="shared" si="1"/>
        <v>非設置</v>
      </c>
      <c r="N6" s="80" t="str">
        <f t="shared" si="1"/>
        <v>-</v>
      </c>
      <c r="O6" s="80">
        <f t="shared" si="1"/>
        <v>74.94</v>
      </c>
      <c r="P6" s="80">
        <f t="shared" si="1"/>
        <v>10.19</v>
      </c>
      <c r="Q6" s="80">
        <f t="shared" si="1"/>
        <v>82.54</v>
      </c>
      <c r="R6" s="80">
        <f t="shared" si="1"/>
        <v>3300</v>
      </c>
      <c r="S6" s="80">
        <f t="shared" si="1"/>
        <v>48088</v>
      </c>
      <c r="T6" s="80">
        <f t="shared" si="1"/>
        <v>127.03</v>
      </c>
      <c r="U6" s="80">
        <f t="shared" si="1"/>
        <v>378.56</v>
      </c>
      <c r="V6" s="80">
        <f t="shared" si="1"/>
        <v>4879</v>
      </c>
      <c r="W6" s="80">
        <f t="shared" si="1"/>
        <v>2.16</v>
      </c>
      <c r="X6" s="80">
        <f t="shared" si="1"/>
        <v>2258.8000000000002</v>
      </c>
      <c r="Y6" s="88" t="str">
        <f t="shared" ref="Y6:AH6" si="2">IF(Y7="",NA(),Y7)</f>
        <v>-</v>
      </c>
      <c r="Z6" s="88" t="str">
        <f t="shared" si="2"/>
        <v>-</v>
      </c>
      <c r="AA6" s="88" t="str">
        <f t="shared" si="2"/>
        <v>-</v>
      </c>
      <c r="AB6" s="88" t="str">
        <f t="shared" si="2"/>
        <v>-</v>
      </c>
      <c r="AC6" s="88">
        <f t="shared" si="2"/>
        <v>84.16</v>
      </c>
      <c r="AD6" s="88" t="str">
        <f t="shared" si="2"/>
        <v>-</v>
      </c>
      <c r="AE6" s="88" t="str">
        <f t="shared" si="2"/>
        <v>-</v>
      </c>
      <c r="AF6" s="88" t="str">
        <f t="shared" si="2"/>
        <v>-</v>
      </c>
      <c r="AG6" s="88" t="str">
        <f t="shared" si="2"/>
        <v>-</v>
      </c>
      <c r="AH6" s="88">
        <f t="shared" si="2"/>
        <v>103.09</v>
      </c>
      <c r="AI6" s="80" t="str">
        <f>IF(AI7="","",IF(AI7="-","【-】","【"&amp;SUBSTITUTE(TEXT(AI7,"#,##0.00"),"-","△")&amp;"】"))</f>
        <v>【104.99】</v>
      </c>
      <c r="AJ6" s="88" t="str">
        <f t="shared" ref="AJ6:AS6" si="3">IF(AJ7="",NA(),AJ7)</f>
        <v>-</v>
      </c>
      <c r="AK6" s="88" t="str">
        <f t="shared" si="3"/>
        <v>-</v>
      </c>
      <c r="AL6" s="88" t="str">
        <f t="shared" si="3"/>
        <v>-</v>
      </c>
      <c r="AM6" s="88" t="str">
        <f t="shared" si="3"/>
        <v>-</v>
      </c>
      <c r="AN6" s="88">
        <f t="shared" si="3"/>
        <v>52.67</v>
      </c>
      <c r="AO6" s="88" t="str">
        <f t="shared" si="3"/>
        <v>-</v>
      </c>
      <c r="AP6" s="88" t="str">
        <f t="shared" si="3"/>
        <v>-</v>
      </c>
      <c r="AQ6" s="88" t="str">
        <f t="shared" si="3"/>
        <v>-</v>
      </c>
      <c r="AR6" s="88" t="str">
        <f t="shared" si="3"/>
        <v>-</v>
      </c>
      <c r="AS6" s="88">
        <f t="shared" si="3"/>
        <v>101.24</v>
      </c>
      <c r="AT6" s="80" t="str">
        <f>IF(AT7="","",IF(AT7="-","【-】","【"&amp;SUBSTITUTE(TEXT(AT7,"#,##0.00"),"-","△")&amp;"】"))</f>
        <v>【121.19】</v>
      </c>
      <c r="AU6" s="88" t="str">
        <f t="shared" ref="AU6:BD6" si="4">IF(AU7="",NA(),AU7)</f>
        <v>-</v>
      </c>
      <c r="AV6" s="88" t="str">
        <f t="shared" si="4"/>
        <v>-</v>
      </c>
      <c r="AW6" s="88" t="str">
        <f t="shared" si="4"/>
        <v>-</v>
      </c>
      <c r="AX6" s="88" t="str">
        <f t="shared" si="4"/>
        <v>-</v>
      </c>
      <c r="AY6" s="88">
        <f t="shared" si="4"/>
        <v>-45.67</v>
      </c>
      <c r="AZ6" s="88" t="str">
        <f t="shared" si="4"/>
        <v>-</v>
      </c>
      <c r="BA6" s="88" t="str">
        <f t="shared" si="4"/>
        <v>-</v>
      </c>
      <c r="BB6" s="88" t="str">
        <f t="shared" si="4"/>
        <v>-</v>
      </c>
      <c r="BC6" s="88" t="str">
        <f t="shared" si="4"/>
        <v>-</v>
      </c>
      <c r="BD6" s="88">
        <f t="shared" si="4"/>
        <v>37.24</v>
      </c>
      <c r="BE6" s="80" t="str">
        <f>IF(BE7="","",IF(BE7="-","【-】","【"&amp;SUBSTITUTE(TEXT(BE7,"#,##0.00"),"-","△")&amp;"】"))</f>
        <v>【32.80】</v>
      </c>
      <c r="BF6" s="88" t="str">
        <f t="shared" ref="BF6:BO6" si="5">IF(BF7="",NA(),BF7)</f>
        <v>-</v>
      </c>
      <c r="BG6" s="88" t="str">
        <f t="shared" si="5"/>
        <v>-</v>
      </c>
      <c r="BH6" s="88" t="str">
        <f t="shared" si="5"/>
        <v>-</v>
      </c>
      <c r="BI6" s="88" t="str">
        <f t="shared" si="5"/>
        <v>-</v>
      </c>
      <c r="BJ6" s="80">
        <f t="shared" si="5"/>
        <v>962.12</v>
      </c>
      <c r="BK6" s="88" t="str">
        <f t="shared" si="5"/>
        <v>-</v>
      </c>
      <c r="BL6" s="88" t="str">
        <f t="shared" si="5"/>
        <v>-</v>
      </c>
      <c r="BM6" s="88" t="str">
        <f t="shared" si="5"/>
        <v>-</v>
      </c>
      <c r="BN6" s="88" t="str">
        <f t="shared" si="5"/>
        <v>-</v>
      </c>
      <c r="BO6" s="88">
        <f t="shared" si="5"/>
        <v>783.8</v>
      </c>
      <c r="BP6" s="80" t="str">
        <f>IF(BP7="","",IF(BP7="-","【-】","【"&amp;SUBSTITUTE(TEXT(BP7,"#,##0.00"),"-","△")&amp;"】"))</f>
        <v>【832.52】</v>
      </c>
      <c r="BQ6" s="88" t="str">
        <f t="shared" ref="BQ6:BZ6" si="6">IF(BQ7="",NA(),BQ7)</f>
        <v>-</v>
      </c>
      <c r="BR6" s="88" t="str">
        <f t="shared" si="6"/>
        <v>-</v>
      </c>
      <c r="BS6" s="88" t="str">
        <f t="shared" si="6"/>
        <v>-</v>
      </c>
      <c r="BT6" s="88" t="str">
        <f t="shared" si="6"/>
        <v>-</v>
      </c>
      <c r="BU6" s="88">
        <f t="shared" si="6"/>
        <v>98.97</v>
      </c>
      <c r="BV6" s="88" t="str">
        <f t="shared" si="6"/>
        <v>-</v>
      </c>
      <c r="BW6" s="88" t="str">
        <f t="shared" si="6"/>
        <v>-</v>
      </c>
      <c r="BX6" s="88" t="str">
        <f t="shared" si="6"/>
        <v>-</v>
      </c>
      <c r="BY6" s="88" t="str">
        <f t="shared" si="6"/>
        <v>-</v>
      </c>
      <c r="BZ6" s="88">
        <f t="shared" si="6"/>
        <v>68.11</v>
      </c>
      <c r="CA6" s="80" t="str">
        <f>IF(CA7="","",IF(CA7="-","【-】","【"&amp;SUBSTITUTE(TEXT(CA7,"#,##0.00"),"-","△")&amp;"】"))</f>
        <v>【60.94】</v>
      </c>
      <c r="CB6" s="88" t="str">
        <f t="shared" ref="CB6:CK6" si="7">IF(CB7="",NA(),CB7)</f>
        <v>-</v>
      </c>
      <c r="CC6" s="88" t="str">
        <f t="shared" si="7"/>
        <v>-</v>
      </c>
      <c r="CD6" s="88" t="str">
        <f t="shared" si="7"/>
        <v>-</v>
      </c>
      <c r="CE6" s="88" t="str">
        <f t="shared" si="7"/>
        <v>-</v>
      </c>
      <c r="CF6" s="88">
        <f t="shared" si="7"/>
        <v>177.76</v>
      </c>
      <c r="CG6" s="88" t="str">
        <f t="shared" si="7"/>
        <v>-</v>
      </c>
      <c r="CH6" s="88" t="str">
        <f t="shared" si="7"/>
        <v>-</v>
      </c>
      <c r="CI6" s="88" t="str">
        <f t="shared" si="7"/>
        <v>-</v>
      </c>
      <c r="CJ6" s="88" t="str">
        <f t="shared" si="7"/>
        <v>-</v>
      </c>
      <c r="CK6" s="88">
        <f t="shared" si="7"/>
        <v>222.41</v>
      </c>
      <c r="CL6" s="80" t="str">
        <f>IF(CL7="","",IF(CL7="-","【-】","【"&amp;SUBSTITUTE(TEXT(CL7,"#,##0.00"),"-","△")&amp;"】"))</f>
        <v>【253.04】</v>
      </c>
      <c r="CM6" s="88" t="str">
        <f t="shared" ref="CM6:CV6" si="8">IF(CM7="",NA(),CM7)</f>
        <v>-</v>
      </c>
      <c r="CN6" s="88" t="str">
        <f t="shared" si="8"/>
        <v>-</v>
      </c>
      <c r="CO6" s="88" t="str">
        <f t="shared" si="8"/>
        <v>-</v>
      </c>
      <c r="CP6" s="88" t="str">
        <f t="shared" si="8"/>
        <v>-</v>
      </c>
      <c r="CQ6" s="88">
        <f t="shared" si="8"/>
        <v>62.28</v>
      </c>
      <c r="CR6" s="88" t="str">
        <f t="shared" si="8"/>
        <v>-</v>
      </c>
      <c r="CS6" s="88" t="str">
        <f t="shared" si="8"/>
        <v>-</v>
      </c>
      <c r="CT6" s="88" t="str">
        <f t="shared" si="8"/>
        <v>-</v>
      </c>
      <c r="CU6" s="88" t="str">
        <f t="shared" si="8"/>
        <v>-</v>
      </c>
      <c r="CV6" s="88">
        <f t="shared" si="8"/>
        <v>55.26</v>
      </c>
      <c r="CW6" s="80" t="str">
        <f>IF(CW7="","",IF(CW7="-","【-】","【"&amp;SUBSTITUTE(TEXT(CW7,"#,##0.00"),"-","△")&amp;"】"))</f>
        <v>【54.84】</v>
      </c>
      <c r="CX6" s="88" t="str">
        <f t="shared" ref="CX6:DG6" si="9">IF(CX7="",NA(),CX7)</f>
        <v>-</v>
      </c>
      <c r="CY6" s="88" t="str">
        <f t="shared" si="9"/>
        <v>-</v>
      </c>
      <c r="CZ6" s="88" t="str">
        <f t="shared" si="9"/>
        <v>-</v>
      </c>
      <c r="DA6" s="88" t="str">
        <f t="shared" si="9"/>
        <v>-</v>
      </c>
      <c r="DB6" s="88">
        <f t="shared" si="9"/>
        <v>96.7</v>
      </c>
      <c r="DC6" s="88" t="str">
        <f t="shared" si="9"/>
        <v>-</v>
      </c>
      <c r="DD6" s="88" t="str">
        <f t="shared" si="9"/>
        <v>-</v>
      </c>
      <c r="DE6" s="88" t="str">
        <f t="shared" si="9"/>
        <v>-</v>
      </c>
      <c r="DF6" s="88" t="str">
        <f t="shared" si="9"/>
        <v>-</v>
      </c>
      <c r="DG6" s="88">
        <f t="shared" si="9"/>
        <v>90.52</v>
      </c>
      <c r="DH6" s="80" t="str">
        <f>IF(DH7="","",IF(DH7="-","【-】","【"&amp;SUBSTITUTE(TEXT(DH7,"#,##0.00"),"-","△")&amp;"】"))</f>
        <v>【86.60】</v>
      </c>
      <c r="DI6" s="88" t="str">
        <f t="shared" ref="DI6:DR6" si="10">IF(DI7="",NA(),DI7)</f>
        <v>-</v>
      </c>
      <c r="DJ6" s="88" t="str">
        <f t="shared" si="10"/>
        <v>-</v>
      </c>
      <c r="DK6" s="88" t="str">
        <f t="shared" si="10"/>
        <v>-</v>
      </c>
      <c r="DL6" s="88" t="str">
        <f t="shared" si="10"/>
        <v>-</v>
      </c>
      <c r="DM6" s="88">
        <f t="shared" si="10"/>
        <v>3.93</v>
      </c>
      <c r="DN6" s="88" t="str">
        <f t="shared" si="10"/>
        <v>-</v>
      </c>
      <c r="DO6" s="88" t="str">
        <f t="shared" si="10"/>
        <v>-</v>
      </c>
      <c r="DP6" s="88" t="str">
        <f t="shared" si="10"/>
        <v>-</v>
      </c>
      <c r="DQ6" s="88" t="str">
        <f t="shared" si="10"/>
        <v>-</v>
      </c>
      <c r="DR6" s="88">
        <f t="shared" si="10"/>
        <v>24.8</v>
      </c>
      <c r="DS6" s="80" t="str">
        <f>IF(DS7="","",IF(DS7="-","【-】","【"&amp;SUBSTITUTE(TEXT(DS7,"#,##0.00"),"-","△")&amp;"】"))</f>
        <v>【22.21】</v>
      </c>
      <c r="DT6" s="88" t="str">
        <f t="shared" ref="DT6:EC6" si="11">IF(DT7="",NA(),DT7)</f>
        <v>-</v>
      </c>
      <c r="DU6" s="88" t="str">
        <f t="shared" si="11"/>
        <v>-</v>
      </c>
      <c r="DV6" s="88" t="str">
        <f t="shared" si="11"/>
        <v>-</v>
      </c>
      <c r="DW6" s="88" t="str">
        <f t="shared" si="11"/>
        <v>-</v>
      </c>
      <c r="DX6" s="80">
        <f t="shared" si="11"/>
        <v>0</v>
      </c>
      <c r="DY6" s="88" t="str">
        <f t="shared" si="11"/>
        <v>-</v>
      </c>
      <c r="DZ6" s="88" t="str">
        <f t="shared" si="11"/>
        <v>-</v>
      </c>
      <c r="EA6" s="88" t="str">
        <f t="shared" si="11"/>
        <v>-</v>
      </c>
      <c r="EB6" s="88" t="str">
        <f t="shared" si="11"/>
        <v>-</v>
      </c>
      <c r="EC6" s="80">
        <f t="shared" si="11"/>
        <v>0</v>
      </c>
      <c r="ED6" s="80" t="str">
        <f>IF(ED7="","",IF(ED7="-","【-】","【"&amp;SUBSTITUTE(TEXT(ED7,"#,##0.00"),"-","△")&amp;"】"))</f>
        <v>【0.00】</v>
      </c>
      <c r="EE6" s="88" t="str">
        <f t="shared" ref="EE6:EN6" si="12">IF(EE7="",NA(),EE7)</f>
        <v>-</v>
      </c>
      <c r="EF6" s="88" t="str">
        <f t="shared" si="12"/>
        <v>-</v>
      </c>
      <c r="EG6" s="88" t="str">
        <f t="shared" si="12"/>
        <v>-</v>
      </c>
      <c r="EH6" s="88" t="str">
        <f t="shared" si="12"/>
        <v>-</v>
      </c>
      <c r="EI6" s="80">
        <f t="shared" si="12"/>
        <v>0</v>
      </c>
      <c r="EJ6" s="88" t="str">
        <f t="shared" si="12"/>
        <v>-</v>
      </c>
      <c r="EK6" s="88" t="str">
        <f t="shared" si="12"/>
        <v>-</v>
      </c>
      <c r="EL6" s="88" t="str">
        <f t="shared" si="12"/>
        <v>-</v>
      </c>
      <c r="EM6" s="88" t="str">
        <f t="shared" si="12"/>
        <v>-</v>
      </c>
      <c r="EN6" s="88">
        <f t="shared" si="12"/>
        <v>2.e-002</v>
      </c>
      <c r="EO6" s="80" t="str">
        <f>IF(EO7="","",IF(EO7="-","【-】","【"&amp;SUBSTITUTE(TEXT(EO7,"#,##0.00"),"-","△")&amp;"】"))</f>
        <v>【0.16】</v>
      </c>
    </row>
    <row r="7" spans="1:148" s="65" customFormat="1">
      <c r="A7" s="66"/>
      <c r="B7" s="72">
        <v>2020</v>
      </c>
      <c r="C7" s="72">
        <v>162086</v>
      </c>
      <c r="D7" s="72">
        <v>46</v>
      </c>
      <c r="E7" s="72">
        <v>17</v>
      </c>
      <c r="F7" s="72">
        <v>5</v>
      </c>
      <c r="G7" s="72">
        <v>0</v>
      </c>
      <c r="H7" s="72" t="s">
        <v>95</v>
      </c>
      <c r="I7" s="72" t="s">
        <v>96</v>
      </c>
      <c r="J7" s="72" t="s">
        <v>97</v>
      </c>
      <c r="K7" s="72" t="s">
        <v>98</v>
      </c>
      <c r="L7" s="72" t="s">
        <v>99</v>
      </c>
      <c r="M7" s="72" t="s">
        <v>100</v>
      </c>
      <c r="N7" s="81" t="s">
        <v>101</v>
      </c>
      <c r="O7" s="81">
        <v>74.94</v>
      </c>
      <c r="P7" s="81">
        <v>10.19</v>
      </c>
      <c r="Q7" s="81">
        <v>82.54</v>
      </c>
      <c r="R7" s="81">
        <v>3300</v>
      </c>
      <c r="S7" s="81">
        <v>48088</v>
      </c>
      <c r="T7" s="81">
        <v>127.03</v>
      </c>
      <c r="U7" s="81">
        <v>378.56</v>
      </c>
      <c r="V7" s="81">
        <v>4879</v>
      </c>
      <c r="W7" s="81">
        <v>2.16</v>
      </c>
      <c r="X7" s="81">
        <v>2258.8000000000002</v>
      </c>
      <c r="Y7" s="81" t="s">
        <v>101</v>
      </c>
      <c r="Z7" s="81" t="s">
        <v>101</v>
      </c>
      <c r="AA7" s="81" t="s">
        <v>101</v>
      </c>
      <c r="AB7" s="81" t="s">
        <v>101</v>
      </c>
      <c r="AC7" s="81">
        <v>84.16</v>
      </c>
      <c r="AD7" s="81" t="s">
        <v>101</v>
      </c>
      <c r="AE7" s="81" t="s">
        <v>101</v>
      </c>
      <c r="AF7" s="81" t="s">
        <v>101</v>
      </c>
      <c r="AG7" s="81" t="s">
        <v>101</v>
      </c>
      <c r="AH7" s="81">
        <v>103.09</v>
      </c>
      <c r="AI7" s="81">
        <v>104.99</v>
      </c>
      <c r="AJ7" s="81" t="s">
        <v>101</v>
      </c>
      <c r="AK7" s="81" t="s">
        <v>101</v>
      </c>
      <c r="AL7" s="81" t="s">
        <v>101</v>
      </c>
      <c r="AM7" s="81" t="s">
        <v>101</v>
      </c>
      <c r="AN7" s="81">
        <v>52.67</v>
      </c>
      <c r="AO7" s="81" t="s">
        <v>101</v>
      </c>
      <c r="AP7" s="81" t="s">
        <v>101</v>
      </c>
      <c r="AQ7" s="81" t="s">
        <v>101</v>
      </c>
      <c r="AR7" s="81" t="s">
        <v>101</v>
      </c>
      <c r="AS7" s="81">
        <v>101.24</v>
      </c>
      <c r="AT7" s="81">
        <v>121.19</v>
      </c>
      <c r="AU7" s="81" t="s">
        <v>101</v>
      </c>
      <c r="AV7" s="81" t="s">
        <v>101</v>
      </c>
      <c r="AW7" s="81" t="s">
        <v>101</v>
      </c>
      <c r="AX7" s="81" t="s">
        <v>101</v>
      </c>
      <c r="AY7" s="81">
        <v>-45.67</v>
      </c>
      <c r="AZ7" s="81" t="s">
        <v>101</v>
      </c>
      <c r="BA7" s="81" t="s">
        <v>101</v>
      </c>
      <c r="BB7" s="81" t="s">
        <v>101</v>
      </c>
      <c r="BC7" s="81" t="s">
        <v>101</v>
      </c>
      <c r="BD7" s="81">
        <v>37.24</v>
      </c>
      <c r="BE7" s="81">
        <v>32.799999999999997</v>
      </c>
      <c r="BF7" s="81" t="s">
        <v>101</v>
      </c>
      <c r="BG7" s="81" t="s">
        <v>101</v>
      </c>
      <c r="BH7" s="81" t="s">
        <v>101</v>
      </c>
      <c r="BI7" s="81" t="s">
        <v>101</v>
      </c>
      <c r="BJ7" s="81">
        <v>962.12</v>
      </c>
      <c r="BK7" s="81" t="s">
        <v>101</v>
      </c>
      <c r="BL7" s="81" t="s">
        <v>101</v>
      </c>
      <c r="BM7" s="81" t="s">
        <v>101</v>
      </c>
      <c r="BN7" s="81" t="s">
        <v>101</v>
      </c>
      <c r="BO7" s="81">
        <v>783.8</v>
      </c>
      <c r="BP7" s="81">
        <v>832.52</v>
      </c>
      <c r="BQ7" s="81" t="s">
        <v>101</v>
      </c>
      <c r="BR7" s="81" t="s">
        <v>101</v>
      </c>
      <c r="BS7" s="81" t="s">
        <v>101</v>
      </c>
      <c r="BT7" s="81" t="s">
        <v>101</v>
      </c>
      <c r="BU7" s="81">
        <v>98.97</v>
      </c>
      <c r="BV7" s="81" t="s">
        <v>101</v>
      </c>
      <c r="BW7" s="81" t="s">
        <v>101</v>
      </c>
      <c r="BX7" s="81" t="s">
        <v>101</v>
      </c>
      <c r="BY7" s="81" t="s">
        <v>101</v>
      </c>
      <c r="BZ7" s="81">
        <v>68.11</v>
      </c>
      <c r="CA7" s="81">
        <v>60.94</v>
      </c>
      <c r="CB7" s="81" t="s">
        <v>101</v>
      </c>
      <c r="CC7" s="81" t="s">
        <v>101</v>
      </c>
      <c r="CD7" s="81" t="s">
        <v>101</v>
      </c>
      <c r="CE7" s="81" t="s">
        <v>101</v>
      </c>
      <c r="CF7" s="81">
        <v>177.76</v>
      </c>
      <c r="CG7" s="81" t="s">
        <v>101</v>
      </c>
      <c r="CH7" s="81" t="s">
        <v>101</v>
      </c>
      <c r="CI7" s="81" t="s">
        <v>101</v>
      </c>
      <c r="CJ7" s="81" t="s">
        <v>101</v>
      </c>
      <c r="CK7" s="81">
        <v>222.41</v>
      </c>
      <c r="CL7" s="81">
        <v>253.04</v>
      </c>
      <c r="CM7" s="81" t="s">
        <v>101</v>
      </c>
      <c r="CN7" s="81" t="s">
        <v>101</v>
      </c>
      <c r="CO7" s="81" t="s">
        <v>101</v>
      </c>
      <c r="CP7" s="81" t="s">
        <v>101</v>
      </c>
      <c r="CQ7" s="81">
        <v>62.28</v>
      </c>
      <c r="CR7" s="81" t="s">
        <v>101</v>
      </c>
      <c r="CS7" s="81" t="s">
        <v>101</v>
      </c>
      <c r="CT7" s="81" t="s">
        <v>101</v>
      </c>
      <c r="CU7" s="81" t="s">
        <v>101</v>
      </c>
      <c r="CV7" s="81">
        <v>55.26</v>
      </c>
      <c r="CW7" s="81">
        <v>54.84</v>
      </c>
      <c r="CX7" s="81" t="s">
        <v>101</v>
      </c>
      <c r="CY7" s="81" t="s">
        <v>101</v>
      </c>
      <c r="CZ7" s="81" t="s">
        <v>101</v>
      </c>
      <c r="DA7" s="81" t="s">
        <v>101</v>
      </c>
      <c r="DB7" s="81">
        <v>96.7</v>
      </c>
      <c r="DC7" s="81" t="s">
        <v>101</v>
      </c>
      <c r="DD7" s="81" t="s">
        <v>101</v>
      </c>
      <c r="DE7" s="81" t="s">
        <v>101</v>
      </c>
      <c r="DF7" s="81" t="s">
        <v>101</v>
      </c>
      <c r="DG7" s="81">
        <v>90.52</v>
      </c>
      <c r="DH7" s="81">
        <v>86.6</v>
      </c>
      <c r="DI7" s="81" t="s">
        <v>101</v>
      </c>
      <c r="DJ7" s="81" t="s">
        <v>101</v>
      </c>
      <c r="DK7" s="81" t="s">
        <v>101</v>
      </c>
      <c r="DL7" s="81" t="s">
        <v>101</v>
      </c>
      <c r="DM7" s="81">
        <v>3.93</v>
      </c>
      <c r="DN7" s="81" t="s">
        <v>101</v>
      </c>
      <c r="DO7" s="81" t="s">
        <v>101</v>
      </c>
      <c r="DP7" s="81" t="s">
        <v>101</v>
      </c>
      <c r="DQ7" s="81" t="s">
        <v>101</v>
      </c>
      <c r="DR7" s="81">
        <v>24.8</v>
      </c>
      <c r="DS7" s="81">
        <v>22.21</v>
      </c>
      <c r="DT7" s="81" t="s">
        <v>101</v>
      </c>
      <c r="DU7" s="81" t="s">
        <v>101</v>
      </c>
      <c r="DV7" s="81" t="s">
        <v>101</v>
      </c>
      <c r="DW7" s="81" t="s">
        <v>101</v>
      </c>
      <c r="DX7" s="81">
        <v>0</v>
      </c>
      <c r="DY7" s="81" t="s">
        <v>101</v>
      </c>
      <c r="DZ7" s="81" t="s">
        <v>101</v>
      </c>
      <c r="EA7" s="81" t="s">
        <v>101</v>
      </c>
      <c r="EB7" s="81" t="s">
        <v>101</v>
      </c>
      <c r="EC7" s="81">
        <v>0</v>
      </c>
      <c r="ED7" s="81">
        <v>0</v>
      </c>
      <c r="EE7" s="81" t="s">
        <v>101</v>
      </c>
      <c r="EF7" s="81" t="s">
        <v>101</v>
      </c>
      <c r="EG7" s="81" t="s">
        <v>101</v>
      </c>
      <c r="EH7" s="81" t="s">
        <v>101</v>
      </c>
      <c r="EI7" s="81">
        <v>0</v>
      </c>
      <c r="EJ7" s="81" t="s">
        <v>101</v>
      </c>
      <c r="EK7" s="81" t="s">
        <v>101</v>
      </c>
      <c r="EL7" s="81" t="s">
        <v>101</v>
      </c>
      <c r="EM7" s="81" t="s">
        <v>101</v>
      </c>
      <c r="EN7" s="81">
        <v>2.e-002</v>
      </c>
      <c r="EO7" s="81">
        <v>0.16</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33</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大浦　瑞希</cp:lastModifiedBy>
  <cp:lastPrinted>2022-01-21T01:26:05Z</cp:lastPrinted>
  <dcterms:created xsi:type="dcterms:W3CDTF">2022-01-14T07:27:47Z</dcterms:created>
  <dcterms:modified xsi:type="dcterms:W3CDTF">2022-02-02T02:36:02Z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2022-02-02T02:36:02Z</vt:filetime>
  </property>
</Properties>
</file>