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pxNJvM08lNOkjswgs4L11k2bfhhr7Qu/bJ+uVBalDWsDHwvgkpPevfFBYg3gQYSr0dLKiGyUli1b2YzCjEi2w==" workbookSaltValue="tYQXfvc+LKjqw4xeRXCPfQ==" workbookSpinCount="100000"/>
  <bookViews>
    <workbookView xWindow="0" yWindow="0" windowWidth="15360" windowHeight="76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<sst xmlns="http://schemas.openxmlformats.org/spreadsheetml/2006/main" xmlns:r="http://schemas.openxmlformats.org/officeDocument/2006/relationships" count="115" uniqueCount="115">
  <si>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</si>
  <si>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</si>
  <si>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</si>
  <si>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</si>
  <si>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</si>
  <si>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</si>
  <si>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</si>
  <si>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</si>
  <si>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</si>
  <si>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</si>
  <si>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</si>
  <si>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</si>
  <si>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</si>
  <si>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</si>
  <si>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</si>
  <si>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</si>
  <si>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</si>
  <si>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</si>
  <si>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</si>
  <si>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</si>
  <si>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</si>
  <si>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</si>
  <si>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</si>
  <si>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</si>
  <si>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</si>
  <si>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</si>
  <si>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</si>
  <si>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</si>
  <si>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</si>
  <si>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</si>
  <si>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</si>
  <si>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</si>
  <si>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</si>
  <si>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</si>
  <si>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</si>
  <si>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</si>
  <si>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</si>
  <si>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</si>
  <si>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</si>
  <si>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</si>
  <si>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</si>
  <si>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</si>
  <si>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</si>
  <si>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</si>
  <si>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</si>
  <si>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</si>
  <si>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</si>
  <si>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</si>
  <si>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</si>
  <si>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</si>
  <si>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</si>
  <si>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</si>
  <si>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</si>
  <si>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</si>
  <si>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</si>
  <si>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</si>
  <si>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</si>
  <si>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</si>
  <si>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</si>
  <si>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</si>
  <si>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</si>
  <si>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</si>
  <si>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</si>
  <si>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</si>
  <si>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</si>
  <si>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</si>
  <si>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</si>
  <si>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</si>
  <si>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</si>
  <si>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</si>
  <si>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</si>
  <si>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</si>
  <si>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</si>
  <si>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</si>
  <si>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</si>
  <si>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</si>
  <si>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</si>
  <si>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</si>
  <si>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</si>
  <si>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</si>
  <si>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</si>
  <si>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</si>
  <si>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</si>
  <si>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</si>
  <si>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</si>
  <si>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</si>
  <si>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</si>
  <si>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</si>
  <si>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</si>
  <si>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</si>
  <si>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</si>
  <si>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</si>
  <si>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</si>
  <si>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</si>
  <si>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</si>
  <si>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</si>
  <si>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</si>
  <si>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</si>
  <si>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</si>
  <si>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</si>
  <si>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</si>
  <si>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</si>
  <si>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</si>
  <si>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</si>
  <si>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</si>
  <si>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</si>
  <si>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</si>
  <si>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</si>
  <si>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</si>
  <si>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</si>
  <si>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</si>
  <si>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</si>
  <si>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本市の特定地域生活排水処理事業については、平成１４年の供用開始で、法定耐用年数を経過していないため、当面大規模な施設更新は見込んでいない。ただし、将来の更新に備え確実に財源を確保しておく必要がある。
②管渠老朽化率、③管渠改善率：該当なし</t>
    <rPh sb="1" eb="3">
      <t>ユウケイ</t>
    </rPh>
    <rPh sb="3" eb="7">
      <t>コテイシサン</t>
    </rPh>
    <rPh sb="7" eb="9">
      <t>ゲンカ</t>
    </rPh>
    <rPh sb="9" eb="12">
      <t>ショウキャクリツ</t>
    </rPh>
    <rPh sb="16" eb="18">
      <t>トクテイ</t>
    </rPh>
    <rPh sb="18" eb="20">
      <t>チイキ</t>
    </rPh>
    <rPh sb="20" eb="22">
      <t>セイカツ</t>
    </rPh>
    <rPh sb="86" eb="88">
      <t>ショウライ</t>
    </rPh>
    <rPh sb="89" eb="91">
      <t>コウシン</t>
    </rPh>
    <rPh sb="92" eb="93">
      <t>ソナ</t>
    </rPh>
    <rPh sb="94" eb="96">
      <t>カクジツ</t>
    </rPh>
    <rPh sb="97" eb="99">
      <t>ザイゲン</t>
    </rPh>
    <rPh sb="100" eb="102">
      <t>カクホ</t>
    </rPh>
    <rPh sb="106" eb="108">
      <t>ヒツヨウ</t>
    </rPh>
    <rPh sb="114" eb="116">
      <t>カンキョ</t>
    </rPh>
    <rPh sb="116" eb="119">
      <t>ロウキュウカ</t>
    </rPh>
    <rPh sb="119" eb="120">
      <t>リツ</t>
    </rPh>
    <rPh sb="122" eb="124">
      <t>カンキョ</t>
    </rPh>
    <rPh sb="124" eb="127">
      <t>カイゼンリツ</t>
    </rPh>
    <rPh sb="128" eb="130">
      <t>ガイトウ</t>
    </rPh>
    <phoneticPr fontId="1"/>
  </si>
  <si>
    <t>　事業実施区域は山間部で、集合処理による下水道整備が非効率的であるため、市町村設置による合併処理浄化槽整備を実施した。経営環境は基本的に厳しい状況にあるが、今後も施設の効率的な維持管理による経費削減に努めていく必要がある。
　経営戦略については令和元年度に策定しており、令和６年度に見直しを予定している。</t>
    <rPh sb="1" eb="3">
      <t>ジギョウ</t>
    </rPh>
    <rPh sb="3" eb="5">
      <t>ジッシ</t>
    </rPh>
    <rPh sb="5" eb="7">
      <t>クイキ</t>
    </rPh>
    <rPh sb="8" eb="11">
      <t>サンカンブ</t>
    </rPh>
    <rPh sb="13" eb="15">
      <t>シュウゴウ</t>
    </rPh>
    <rPh sb="15" eb="17">
      <t>ショリ</t>
    </rPh>
    <rPh sb="20" eb="23">
      <t>ゲスイドウ</t>
    </rPh>
    <rPh sb="23" eb="25">
      <t>セイビ</t>
    </rPh>
    <rPh sb="26" eb="30">
      <t>ヒコウリツテキ</t>
    </rPh>
    <rPh sb="36" eb="39">
      <t>シチョウソン</t>
    </rPh>
    <rPh sb="39" eb="41">
      <t>セッチ</t>
    </rPh>
    <rPh sb="44" eb="46">
      <t>ガッペイ</t>
    </rPh>
    <rPh sb="46" eb="48">
      <t>ショリ</t>
    </rPh>
    <rPh sb="48" eb="51">
      <t>ジョウカソウ</t>
    </rPh>
    <rPh sb="51" eb="53">
      <t>セイビ</t>
    </rPh>
    <rPh sb="54" eb="56">
      <t>ジッシ</t>
    </rPh>
    <rPh sb="59" eb="61">
      <t>ケイエイ</t>
    </rPh>
    <rPh sb="61" eb="63">
      <t>カンキョウ</t>
    </rPh>
    <rPh sb="64" eb="67">
      <t>キホンテキ</t>
    </rPh>
    <rPh sb="68" eb="69">
      <t>キビ</t>
    </rPh>
    <rPh sb="71" eb="73">
      <t>ジョウキョウ</t>
    </rPh>
    <rPh sb="78" eb="80">
      <t>コンゴ</t>
    </rPh>
    <rPh sb="81" eb="83">
      <t>シセツ</t>
    </rPh>
    <rPh sb="84" eb="87">
      <t>コウリツテキ</t>
    </rPh>
    <rPh sb="88" eb="90">
      <t>イジ</t>
    </rPh>
    <rPh sb="90" eb="92">
      <t>カンリ</t>
    </rPh>
    <rPh sb="95" eb="97">
      <t>ケイヒ</t>
    </rPh>
    <rPh sb="97" eb="99">
      <t>サクゲン</t>
    </rPh>
    <rPh sb="100" eb="101">
      <t>ツト</t>
    </rPh>
    <rPh sb="105" eb="107">
      <t>ヒツヨウ</t>
    </rPh>
    <rPh sb="113" eb="115">
      <t>ケイエイ</t>
    </rPh>
    <rPh sb="115" eb="117">
      <t>センリャク</t>
    </rPh>
    <rPh sb="122" eb="124">
      <t>レイワ</t>
    </rPh>
    <rPh sb="124" eb="125">
      <t>ゲン</t>
    </rPh>
    <rPh sb="125" eb="127">
      <t>ネンド</t>
    </rPh>
    <rPh sb="128" eb="130">
      <t>サクテイ</t>
    </rPh>
    <rPh sb="135" eb="137">
      <t>レイワ</t>
    </rPh>
    <rPh sb="138" eb="140">
      <t>ネンド</t>
    </rPh>
    <rPh sb="141" eb="143">
      <t>ミナオ</t>
    </rPh>
    <rPh sb="145" eb="147">
      <t>ヨテイ</t>
    </rPh>
    <phoneticPr fontId="1"/>
  </si>
  <si>
    <r>
      <t>①経常収支比率、⑤経費回収率：経常収支比率は類似団体よりも低い水準であるが、一方で経費回収率においては、使用料で回収すべき汚水処理費を全て賄えていることが分かる。今後、起債の償還が進み、支払利息が減ることで経常収支比率が改善する兆しはあるが、維持管理費の抑制と高水準な経費回収率の維持に努める必要がある</t>
    </r>
    <r>
      <rPr>
        <sz val="11"/>
        <color theme="1"/>
        <rFont val="ＭＳ ゴシック"/>
      </rPr>
      <t>。
②累積欠損金比率：類似団体よりも高い水準であり、整備区域が山間部であることから、人口減少により使用料収入は今後横ばい又は減少すると見込まれる。維持管理費の節減を図り、欠損金の増加を抑制する必要がある。
③流動比率、④企業債残高対事業規模比率：当事業は、平成１８年度以降新規の起債発行を行っていないため、今後償還が進むことで企業債残高が減少し、流動負債が縮減する見込みである。一方で、使用料の収入状況の影響を受け、これらの比率は引き続き横ばいで推移するか、企業債の償還も半ばのため比率の改善には一定期間を要するものと考えられる。
⑥汚水処理原価：類似団体に比べて低い水準であり、引き続き安定的な経営に努めたい。
⑦施設利用率：整備区域が山間部であり、人口の減少が続いていることから、類似団体よりも低い水準にある。
⑧水洗化率：企業会計以降前から横ばいで、整備を実施したほぼ全ての世帯が接続している。</t>
    </r>
    <rPh sb="1" eb="3">
      <t>ケイジョウ</t>
    </rPh>
    <rPh sb="3" eb="5">
      <t>シュウシ</t>
    </rPh>
    <rPh sb="5" eb="7">
      <t>ヒリツ</t>
    </rPh>
    <rPh sb="9" eb="11">
      <t>ケイヒ</t>
    </rPh>
    <rPh sb="11" eb="14">
      <t>カイシュウリツ</t>
    </rPh>
    <rPh sb="15" eb="17">
      <t>ケイジョウ</t>
    </rPh>
    <rPh sb="17" eb="19">
      <t>シュウシ</t>
    </rPh>
    <rPh sb="19" eb="21">
      <t>ヒリツ</t>
    </rPh>
    <rPh sb="22" eb="24">
      <t>ルイジ</t>
    </rPh>
    <rPh sb="24" eb="26">
      <t>ダンタイ</t>
    </rPh>
    <rPh sb="29" eb="30">
      <t>ヒク</t>
    </rPh>
    <rPh sb="31" eb="33">
      <t>スイジュン</t>
    </rPh>
    <rPh sb="38" eb="40">
      <t>イッポウ</t>
    </rPh>
    <rPh sb="41" eb="43">
      <t>ケイヒ</t>
    </rPh>
    <rPh sb="43" eb="46">
      <t>カイシュウリツ</t>
    </rPh>
    <rPh sb="52" eb="55">
      <t>シヨウリョウ</t>
    </rPh>
    <rPh sb="56" eb="58">
      <t>カイシュウ</t>
    </rPh>
    <rPh sb="61" eb="63">
      <t>オスイ</t>
    </rPh>
    <rPh sb="63" eb="65">
      <t>ショリ</t>
    </rPh>
    <rPh sb="65" eb="66">
      <t>ヒ</t>
    </rPh>
    <rPh sb="67" eb="68">
      <t>スベ</t>
    </rPh>
    <rPh sb="69" eb="70">
      <t>マカナ</t>
    </rPh>
    <rPh sb="77" eb="78">
      <t>ワ</t>
    </rPh>
    <rPh sb="81" eb="83">
      <t>コンゴ</t>
    </rPh>
    <rPh sb="84" eb="86">
      <t>キサイ</t>
    </rPh>
    <rPh sb="87" eb="89">
      <t>ショウカン</t>
    </rPh>
    <rPh sb="90" eb="91">
      <t>スス</t>
    </rPh>
    <rPh sb="93" eb="95">
      <t>シハライ</t>
    </rPh>
    <rPh sb="95" eb="97">
      <t>リソク</t>
    </rPh>
    <rPh sb="98" eb="99">
      <t>ヘ</t>
    </rPh>
    <rPh sb="103" eb="105">
      <t>ケイジョウ</t>
    </rPh>
    <rPh sb="105" eb="107">
      <t>シュウシ</t>
    </rPh>
    <rPh sb="107" eb="109">
      <t>ヒリツ</t>
    </rPh>
    <rPh sb="110" eb="112">
      <t>カイゼン</t>
    </rPh>
    <rPh sb="114" eb="115">
      <t>キザ</t>
    </rPh>
    <rPh sb="121" eb="123">
      <t>イジ</t>
    </rPh>
    <rPh sb="123" eb="126">
      <t>カンリヒ</t>
    </rPh>
    <rPh sb="127" eb="129">
      <t>ヨクセイ</t>
    </rPh>
    <rPh sb="130" eb="133">
      <t>コウスイジュン</t>
    </rPh>
    <rPh sb="134" eb="136">
      <t>ケイヒ</t>
    </rPh>
    <rPh sb="136" eb="139">
      <t>カイシュウリツ</t>
    </rPh>
    <rPh sb="140" eb="142">
      <t>イジ</t>
    </rPh>
    <rPh sb="143" eb="144">
      <t>ツト</t>
    </rPh>
    <rPh sb="146" eb="148">
      <t>ヒツヨウ</t>
    </rPh>
    <rPh sb="154" eb="156">
      <t>ルイセキ</t>
    </rPh>
    <rPh sb="156" eb="159">
      <t>ケッソンキン</t>
    </rPh>
    <rPh sb="159" eb="161">
      <t>ヒリツ</t>
    </rPh>
    <rPh sb="162" eb="164">
      <t>ルイジ</t>
    </rPh>
    <rPh sb="164" eb="166">
      <t>ダンタイ</t>
    </rPh>
    <rPh sb="169" eb="170">
      <t>タカ</t>
    </rPh>
    <rPh sb="171" eb="173">
      <t>スイジュン</t>
    </rPh>
    <rPh sb="193" eb="195">
      <t>ジンコウ</t>
    </rPh>
    <rPh sb="195" eb="197">
      <t>ゲンショウ</t>
    </rPh>
    <rPh sb="200" eb="203">
      <t>シヨウリョウ</t>
    </rPh>
    <rPh sb="203" eb="205">
      <t>シュウニュウ</t>
    </rPh>
    <rPh sb="206" eb="208">
      <t>コンゴ</t>
    </rPh>
    <rPh sb="208" eb="209">
      <t>ヨコ</t>
    </rPh>
    <rPh sb="211" eb="212">
      <t>マタ</t>
    </rPh>
    <rPh sb="213" eb="215">
      <t>ゲンショウ</t>
    </rPh>
    <rPh sb="218" eb="220">
      <t>ミコ</t>
    </rPh>
    <rPh sb="224" eb="226">
      <t>イジ</t>
    </rPh>
    <rPh sb="226" eb="229">
      <t>カンリヒ</t>
    </rPh>
    <rPh sb="230" eb="231">
      <t>セツ</t>
    </rPh>
    <rPh sb="231" eb="232">
      <t>ゲン</t>
    </rPh>
    <rPh sb="233" eb="234">
      <t>ハカ</t>
    </rPh>
    <rPh sb="236" eb="239">
      <t>ケッソンキン</t>
    </rPh>
    <rPh sb="240" eb="242">
      <t>ゾウカ</t>
    </rPh>
    <rPh sb="243" eb="245">
      <t>ヨクセイ</t>
    </rPh>
    <rPh sb="247" eb="249">
      <t>ヒツヨウ</t>
    </rPh>
    <rPh sb="255" eb="257">
      <t>リュウドウ</t>
    </rPh>
    <rPh sb="257" eb="259">
      <t>ヒリツ</t>
    </rPh>
    <rPh sb="274" eb="275">
      <t>トウ</t>
    </rPh>
    <rPh sb="275" eb="277">
      <t>ジギョウ</t>
    </rPh>
    <rPh sb="279" eb="281">
      <t>ヘイセイ</t>
    </rPh>
    <rPh sb="283" eb="284">
      <t>ネン</t>
    </rPh>
    <rPh sb="284" eb="285">
      <t>ド</t>
    </rPh>
    <rPh sb="285" eb="287">
      <t>イコウ</t>
    </rPh>
    <rPh sb="287" eb="289">
      <t>シンキ</t>
    </rPh>
    <rPh sb="290" eb="292">
      <t>キサイ</t>
    </rPh>
    <rPh sb="292" eb="294">
      <t>ハッコウ</t>
    </rPh>
    <rPh sb="295" eb="296">
      <t>オコナ</t>
    </rPh>
    <rPh sb="304" eb="306">
      <t>コンゴ</t>
    </rPh>
    <rPh sb="306" eb="308">
      <t>ショウカン</t>
    </rPh>
    <rPh sb="309" eb="310">
      <t>スス</t>
    </rPh>
    <rPh sb="314" eb="317">
      <t>キギョウサイ</t>
    </rPh>
    <rPh sb="317" eb="319">
      <t>ザンダカ</t>
    </rPh>
    <rPh sb="320" eb="322">
      <t>ゲンショウ</t>
    </rPh>
    <rPh sb="324" eb="326">
      <t>リュウドウ</t>
    </rPh>
    <rPh sb="326" eb="328">
      <t>フサイ</t>
    </rPh>
    <rPh sb="329" eb="331">
      <t>シュクゲン</t>
    </rPh>
    <rPh sb="333" eb="335">
      <t>ミコ</t>
    </rPh>
    <rPh sb="340" eb="342">
      <t>イッポウ</t>
    </rPh>
    <rPh sb="344" eb="347">
      <t>シヨウリョウ</t>
    </rPh>
    <rPh sb="348" eb="350">
      <t>シュウニュウ</t>
    </rPh>
    <rPh sb="350" eb="352">
      <t>ジョウキョウ</t>
    </rPh>
    <rPh sb="353" eb="355">
      <t>エイキョウ</t>
    </rPh>
    <rPh sb="356" eb="357">
      <t>ウ</t>
    </rPh>
    <rPh sb="363" eb="365">
      <t>ヒリツ</t>
    </rPh>
    <rPh sb="366" eb="367">
      <t>ヒ</t>
    </rPh>
    <rPh sb="368" eb="369">
      <t>ツヅ</t>
    </rPh>
    <rPh sb="370" eb="371">
      <t>ヨコ</t>
    </rPh>
    <rPh sb="374" eb="376">
      <t>スイイ</t>
    </rPh>
    <rPh sb="380" eb="383">
      <t>キギョウサイ</t>
    </rPh>
    <rPh sb="384" eb="386">
      <t>ショウカン</t>
    </rPh>
    <rPh sb="387" eb="388">
      <t>ナカ</t>
    </rPh>
    <rPh sb="392" eb="394">
      <t>ヒリツ</t>
    </rPh>
    <rPh sb="395" eb="397">
      <t>カイゼン</t>
    </rPh>
    <rPh sb="399" eb="401">
      <t>イッテイ</t>
    </rPh>
    <rPh sb="401" eb="403">
      <t>キカン</t>
    </rPh>
    <rPh sb="404" eb="405">
      <t>ヨウ</t>
    </rPh>
    <rPh sb="410" eb="411">
      <t>カンガ</t>
    </rPh>
    <rPh sb="441" eb="442">
      <t>ヒ</t>
    </rPh>
    <rPh sb="443" eb="444">
      <t>ツヅ</t>
    </rPh>
    <rPh sb="445" eb="446">
      <t>ヤス</t>
    </rPh>
    <rPh sb="459" eb="461">
      <t>シセツ</t>
    </rPh>
    <rPh sb="461" eb="463">
      <t>リヨウ</t>
    </rPh>
    <rPh sb="463" eb="464">
      <t>リツ</t>
    </rPh>
    <rPh sb="465" eb="467">
      <t>セイビ</t>
    </rPh>
    <rPh sb="467" eb="469">
      <t>クイキ</t>
    </rPh>
    <rPh sb="470" eb="473">
      <t>サンカンブ</t>
    </rPh>
    <rPh sb="477" eb="479">
      <t>ジンコウ</t>
    </rPh>
    <rPh sb="480" eb="482">
      <t>ゲンショウ</t>
    </rPh>
    <rPh sb="483" eb="484">
      <t>ツヅ</t>
    </rPh>
    <rPh sb="493" eb="495">
      <t>ルイジ</t>
    </rPh>
    <rPh sb="495" eb="497">
      <t>ダンタイ</t>
    </rPh>
    <rPh sb="500" eb="501">
      <t>ヒク</t>
    </rPh>
    <rPh sb="502" eb="504">
      <t>スイジュン</t>
    </rPh>
    <rPh sb="510" eb="512">
      <t>スイセン</t>
    </rPh>
    <rPh sb="512" eb="513">
      <t>カ</t>
    </rPh>
    <rPh sb="513" eb="514">
      <t>リツ</t>
    </rPh>
    <rPh sb="515" eb="517">
      <t>キギョウ</t>
    </rPh>
    <rPh sb="517" eb="519">
      <t>カイケイ</t>
    </rPh>
    <rPh sb="519" eb="521">
      <t>イコウ</t>
    </rPh>
    <rPh sb="521" eb="522">
      <t>マエ</t>
    </rPh>
    <rPh sb="524" eb="525">
      <t>ヨコ</t>
    </rPh>
    <rPh sb="529" eb="531">
      <t>セイビ</t>
    </rPh>
    <rPh sb="532" eb="534">
      <t>ジッシ</t>
    </rPh>
    <rPh sb="538" eb="539">
      <t>スベ</t>
    </rPh>
    <rPh sb="541" eb="543">
      <t>セタイ</t>
    </rPh>
    <rPh sb="544" eb="546">
      <t>セツゾク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</si>
</sst>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58.19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74.06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99.03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11.31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15.74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83.12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74.239999999999995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131.11000000000001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100.47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876.74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294.27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188.43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60.59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93.04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280.23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【92.20】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【106.38】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【314.13】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【77.67】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【57.83】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【282.28】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【15.64】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E4" zoomScale="85" zoomScaleNormal="85" workbookViewId="0">
      <selection activeCell="BL16" sqref="BL16:BZ44"/>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1" t="str">
        <f>データ!$M$6</f>
        <v>非設置</v>
      </c>
      <c r="AE8" s="21"/>
      <c r="AF8" s="21"/>
      <c r="AG8" s="21"/>
      <c r="AH8" s="21"/>
      <c r="AI8" s="21"/>
      <c r="AJ8" s="21"/>
      <c r="AK8" s="3"/>
      <c r="AL8" s="22">
        <f>データ!S6</f>
        <v>48088</v>
      </c>
      <c r="AM8" s="22"/>
      <c r="AN8" s="22"/>
      <c r="AO8" s="22"/>
      <c r="AP8" s="22"/>
      <c r="AQ8" s="22"/>
      <c r="AR8" s="22"/>
      <c r="AS8" s="22"/>
      <c r="AT8" s="7">
        <f>データ!T6</f>
        <v>127.03</v>
      </c>
      <c r="AU8" s="7"/>
      <c r="AV8" s="7"/>
      <c r="AW8" s="7"/>
      <c r="AX8" s="7"/>
      <c r="AY8" s="7"/>
      <c r="AZ8" s="7"/>
      <c r="BA8" s="7"/>
      <c r="BB8" s="7">
        <f>データ!U6</f>
        <v>378.56</v>
      </c>
      <c r="BC8" s="7"/>
      <c r="BD8" s="7"/>
      <c r="BE8" s="7"/>
      <c r="BF8" s="7"/>
      <c r="BG8" s="7"/>
      <c r="BH8" s="7"/>
      <c r="BI8" s="7"/>
      <c r="BJ8" s="3"/>
      <c r="BK8" s="3"/>
      <c r="BL8" s="28" t="s">
        <v>12</v>
      </c>
      <c r="BM8" s="40"/>
      <c r="BN8" s="49" t="s">
        <v>20</v>
      </c>
      <c r="BO8" s="52"/>
      <c r="BP8" s="52"/>
      <c r="BQ8" s="52"/>
      <c r="BR8" s="52"/>
      <c r="BS8" s="52"/>
      <c r="BT8" s="52"/>
      <c r="BU8" s="52"/>
      <c r="BV8" s="52"/>
      <c r="BW8" s="52"/>
      <c r="BX8" s="52"/>
      <c r="BY8" s="56"/>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41"/>
      <c r="BN9" s="50" t="s">
        <v>36</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37.380000000000003</v>
      </c>
      <c r="J10" s="7"/>
      <c r="K10" s="7"/>
      <c r="L10" s="7"/>
      <c r="M10" s="7"/>
      <c r="N10" s="7"/>
      <c r="O10" s="7"/>
      <c r="P10" s="7">
        <f>データ!P6</f>
        <v>0.74</v>
      </c>
      <c r="Q10" s="7"/>
      <c r="R10" s="7"/>
      <c r="S10" s="7"/>
      <c r="T10" s="7"/>
      <c r="U10" s="7"/>
      <c r="V10" s="7"/>
      <c r="W10" s="7">
        <f>データ!Q6</f>
        <v>100</v>
      </c>
      <c r="X10" s="7"/>
      <c r="Y10" s="7"/>
      <c r="Z10" s="7"/>
      <c r="AA10" s="7"/>
      <c r="AB10" s="7"/>
      <c r="AC10" s="7"/>
      <c r="AD10" s="22">
        <f>データ!R6</f>
        <v>3300</v>
      </c>
      <c r="AE10" s="22"/>
      <c r="AF10" s="22"/>
      <c r="AG10" s="22"/>
      <c r="AH10" s="22"/>
      <c r="AI10" s="22"/>
      <c r="AJ10" s="22"/>
      <c r="AK10" s="2"/>
      <c r="AL10" s="22">
        <f>データ!V6</f>
        <v>353</v>
      </c>
      <c r="AM10" s="22"/>
      <c r="AN10" s="22"/>
      <c r="AO10" s="22"/>
      <c r="AP10" s="22"/>
      <c r="AQ10" s="22"/>
      <c r="AR10" s="22"/>
      <c r="AS10" s="22"/>
      <c r="AT10" s="7">
        <f>データ!W6</f>
        <v>1.02</v>
      </c>
      <c r="AU10" s="7"/>
      <c r="AV10" s="7"/>
      <c r="AW10" s="7"/>
      <c r="AX10" s="7"/>
      <c r="AY10" s="7"/>
      <c r="AZ10" s="7"/>
      <c r="BA10" s="7"/>
      <c r="BB10" s="7">
        <f>データ!X6</f>
        <v>346.08</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112</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113</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【98.17】</v>
      </c>
      <c r="F85" s="12" t="str">
        <f>データ!AT6</f>
        <v>【92.20】</v>
      </c>
      <c r="G85" s="12" t="str">
        <f>データ!BE6</f>
        <v>【106.38】</v>
      </c>
      <c r="H85" s="12" t="str">
        <f>データ!BP6</f>
        <v>【314.13】</v>
      </c>
      <c r="I85" s="12" t="str">
        <f>データ!CA6</f>
        <v>【58.42】</v>
      </c>
      <c r="J85" s="12" t="str">
        <f>データ!CL6</f>
        <v>【282.28】</v>
      </c>
      <c r="K85" s="12" t="str">
        <f>データ!CW6</f>
        <v>【57.83】</v>
      </c>
      <c r="L85" s="12" t="str">
        <f>データ!DH6</f>
        <v>【77.67】</v>
      </c>
      <c r="M85" s="12" t="str">
        <f>データ!DS6</f>
        <v>【15.64】</v>
      </c>
      <c r="N85" s="12" t="str">
        <f>データ!ED6</f>
        <v>【-】</v>
      </c>
      <c r="O85" s="12" t="str">
        <f>データ!EO6</f>
        <v>【-】</v>
      </c>
    </row>
  </sheetData>
  <sheetProtection algorithmName="SHA-512" hashValue="y5THO+0X/9NHKfAUCBMqk/QYGIs6yY2SffCtVHYIw4H3pzJ07saB0QUY/C7oMeSnIfcT7/343zvYhYaoOLazWQ==" saltValue="vWv9gsfsrLPdkO0thZrdH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topLeftCell="AY1" workbookViewId="0">
      <selection activeCell="BI28" sqref="BI28"/>
    </sheetView>
  </sheetViews>
  <sheetFormatPr defaultRowHeight="13"/>
  <cols>
    <col min="2" max="144" width="11.9062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31</v>
      </c>
      <c r="C3" s="68" t="s">
        <v>56</v>
      </c>
      <c r="D3" s="68" t="s">
        <v>57</v>
      </c>
      <c r="E3" s="68" t="s">
        <v>4</v>
      </c>
      <c r="F3" s="68" t="s">
        <v>3</v>
      </c>
      <c r="G3" s="68" t="s">
        <v>24</v>
      </c>
      <c r="H3" s="75" t="s">
        <v>58</v>
      </c>
      <c r="I3" s="78"/>
      <c r="J3" s="78"/>
      <c r="K3" s="78"/>
      <c r="L3" s="78"/>
      <c r="M3" s="78"/>
      <c r="N3" s="78"/>
      <c r="O3" s="78"/>
      <c r="P3" s="78"/>
      <c r="Q3" s="78"/>
      <c r="R3" s="78"/>
      <c r="S3" s="78"/>
      <c r="T3" s="78"/>
      <c r="U3" s="78"/>
      <c r="V3" s="78"/>
      <c r="W3" s="78"/>
      <c r="X3" s="83"/>
      <c r="Y3" s="86" t="s">
        <v>51</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49</v>
      </c>
      <c r="Z4" s="87"/>
      <c r="AA4" s="87"/>
      <c r="AB4" s="87"/>
      <c r="AC4" s="87"/>
      <c r="AD4" s="87"/>
      <c r="AE4" s="87"/>
      <c r="AF4" s="87"/>
      <c r="AG4" s="87"/>
      <c r="AH4" s="87"/>
      <c r="AI4" s="87"/>
      <c r="AJ4" s="87" t="s">
        <v>43</v>
      </c>
      <c r="AK4" s="87"/>
      <c r="AL4" s="87"/>
      <c r="AM4" s="87"/>
      <c r="AN4" s="87"/>
      <c r="AO4" s="87"/>
      <c r="AP4" s="87"/>
      <c r="AQ4" s="87"/>
      <c r="AR4" s="87"/>
      <c r="AS4" s="87"/>
      <c r="AT4" s="87"/>
      <c r="AU4" s="87" t="s">
        <v>27</v>
      </c>
      <c r="AV4" s="87"/>
      <c r="AW4" s="87"/>
      <c r="AX4" s="87"/>
      <c r="AY4" s="87"/>
      <c r="AZ4" s="87"/>
      <c r="BA4" s="87"/>
      <c r="BB4" s="87"/>
      <c r="BC4" s="87"/>
      <c r="BD4" s="87"/>
      <c r="BE4" s="87"/>
      <c r="BF4" s="87" t="s">
        <v>61</v>
      </c>
      <c r="BG4" s="87"/>
      <c r="BH4" s="87"/>
      <c r="BI4" s="87"/>
      <c r="BJ4" s="87"/>
      <c r="BK4" s="87"/>
      <c r="BL4" s="87"/>
      <c r="BM4" s="87"/>
      <c r="BN4" s="87"/>
      <c r="BO4" s="87"/>
      <c r="BP4" s="87"/>
      <c r="BQ4" s="87" t="s">
        <v>14</v>
      </c>
      <c r="BR4" s="87"/>
      <c r="BS4" s="87"/>
      <c r="BT4" s="87"/>
      <c r="BU4" s="87"/>
      <c r="BV4" s="87"/>
      <c r="BW4" s="87"/>
      <c r="BX4" s="87"/>
      <c r="BY4" s="87"/>
      <c r="BZ4" s="87"/>
      <c r="CA4" s="87"/>
      <c r="CB4" s="87" t="s">
        <v>60</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70</v>
      </c>
      <c r="K5" s="77" t="s">
        <v>71</v>
      </c>
      <c r="L5" s="77" t="s">
        <v>72</v>
      </c>
      <c r="M5" s="77" t="s">
        <v>5</v>
      </c>
      <c r="N5" s="77" t="s">
        <v>73</v>
      </c>
      <c r="O5" s="77" t="s">
        <v>74</v>
      </c>
      <c r="P5" s="77" t="s">
        <v>75</v>
      </c>
      <c r="Q5" s="77" t="s">
        <v>76</v>
      </c>
      <c r="R5" s="77" t="s">
        <v>77</v>
      </c>
      <c r="S5" s="77" t="s">
        <v>78</v>
      </c>
      <c r="T5" s="77" t="s">
        <v>79</v>
      </c>
      <c r="U5" s="77" t="s">
        <v>62</v>
      </c>
      <c r="V5" s="77" t="s">
        <v>80</v>
      </c>
      <c r="W5" s="77" t="s">
        <v>81</v>
      </c>
      <c r="X5" s="77" t="s">
        <v>82</v>
      </c>
      <c r="Y5" s="77" t="s">
        <v>83</v>
      </c>
      <c r="Z5" s="77" t="s">
        <v>84</v>
      </c>
      <c r="AA5" s="77" t="s">
        <v>85</v>
      </c>
      <c r="AB5" s="77" t="s">
        <v>86</v>
      </c>
      <c r="AC5" s="77" t="s">
        <v>87</v>
      </c>
      <c r="AD5" s="77" t="s">
        <v>89</v>
      </c>
      <c r="AE5" s="77" t="s">
        <v>90</v>
      </c>
      <c r="AF5" s="77" t="s">
        <v>91</v>
      </c>
      <c r="AG5" s="77" t="s">
        <v>92</v>
      </c>
      <c r="AH5" s="77" t="s">
        <v>93</v>
      </c>
      <c r="AI5" s="77" t="s">
        <v>42</v>
      </c>
      <c r="AJ5" s="77" t="s">
        <v>83</v>
      </c>
      <c r="AK5" s="77" t="s">
        <v>84</v>
      </c>
      <c r="AL5" s="77" t="s">
        <v>85</v>
      </c>
      <c r="AM5" s="77" t="s">
        <v>86</v>
      </c>
      <c r="AN5" s="77" t="s">
        <v>87</v>
      </c>
      <c r="AO5" s="77" t="s">
        <v>89</v>
      </c>
      <c r="AP5" s="77" t="s">
        <v>90</v>
      </c>
      <c r="AQ5" s="77" t="s">
        <v>91</v>
      </c>
      <c r="AR5" s="77" t="s">
        <v>92</v>
      </c>
      <c r="AS5" s="77" t="s">
        <v>93</v>
      </c>
      <c r="AT5" s="77" t="s">
        <v>88</v>
      </c>
      <c r="AU5" s="77" t="s">
        <v>83</v>
      </c>
      <c r="AV5" s="77" t="s">
        <v>84</v>
      </c>
      <c r="AW5" s="77" t="s">
        <v>85</v>
      </c>
      <c r="AX5" s="77" t="s">
        <v>86</v>
      </c>
      <c r="AY5" s="77" t="s">
        <v>87</v>
      </c>
      <c r="AZ5" s="77" t="s">
        <v>89</v>
      </c>
      <c r="BA5" s="77" t="s">
        <v>90</v>
      </c>
      <c r="BB5" s="77" t="s">
        <v>91</v>
      </c>
      <c r="BC5" s="77" t="s">
        <v>92</v>
      </c>
      <c r="BD5" s="77" t="s">
        <v>93</v>
      </c>
      <c r="BE5" s="77" t="s">
        <v>88</v>
      </c>
      <c r="BF5" s="77" t="s">
        <v>83</v>
      </c>
      <c r="BG5" s="77" t="s">
        <v>84</v>
      </c>
      <c r="BH5" s="77" t="s">
        <v>85</v>
      </c>
      <c r="BI5" s="77" t="s">
        <v>86</v>
      </c>
      <c r="BJ5" s="77" t="s">
        <v>87</v>
      </c>
      <c r="BK5" s="77" t="s">
        <v>89</v>
      </c>
      <c r="BL5" s="77" t="s">
        <v>90</v>
      </c>
      <c r="BM5" s="77" t="s">
        <v>91</v>
      </c>
      <c r="BN5" s="77" t="s">
        <v>92</v>
      </c>
      <c r="BO5" s="77" t="s">
        <v>93</v>
      </c>
      <c r="BP5" s="77" t="s">
        <v>88</v>
      </c>
      <c r="BQ5" s="77" t="s">
        <v>83</v>
      </c>
      <c r="BR5" s="77" t="s">
        <v>84</v>
      </c>
      <c r="BS5" s="77" t="s">
        <v>85</v>
      </c>
      <c r="BT5" s="77" t="s">
        <v>86</v>
      </c>
      <c r="BU5" s="77" t="s">
        <v>87</v>
      </c>
      <c r="BV5" s="77" t="s">
        <v>89</v>
      </c>
      <c r="BW5" s="77" t="s">
        <v>90</v>
      </c>
      <c r="BX5" s="77" t="s">
        <v>91</v>
      </c>
      <c r="BY5" s="77" t="s">
        <v>92</v>
      </c>
      <c r="BZ5" s="77" t="s">
        <v>93</v>
      </c>
      <c r="CA5" s="77" t="s">
        <v>88</v>
      </c>
      <c r="CB5" s="77" t="s">
        <v>83</v>
      </c>
      <c r="CC5" s="77" t="s">
        <v>84</v>
      </c>
      <c r="CD5" s="77" t="s">
        <v>85</v>
      </c>
      <c r="CE5" s="77" t="s">
        <v>86</v>
      </c>
      <c r="CF5" s="77" t="s">
        <v>87</v>
      </c>
      <c r="CG5" s="77" t="s">
        <v>89</v>
      </c>
      <c r="CH5" s="77" t="s">
        <v>90</v>
      </c>
      <c r="CI5" s="77" t="s">
        <v>91</v>
      </c>
      <c r="CJ5" s="77" t="s">
        <v>92</v>
      </c>
      <c r="CK5" s="77" t="s">
        <v>93</v>
      </c>
      <c r="CL5" s="77" t="s">
        <v>88</v>
      </c>
      <c r="CM5" s="77" t="s">
        <v>83</v>
      </c>
      <c r="CN5" s="77" t="s">
        <v>84</v>
      </c>
      <c r="CO5" s="77" t="s">
        <v>85</v>
      </c>
      <c r="CP5" s="77" t="s">
        <v>86</v>
      </c>
      <c r="CQ5" s="77" t="s">
        <v>87</v>
      </c>
      <c r="CR5" s="77" t="s">
        <v>89</v>
      </c>
      <c r="CS5" s="77" t="s">
        <v>90</v>
      </c>
      <c r="CT5" s="77" t="s">
        <v>91</v>
      </c>
      <c r="CU5" s="77" t="s">
        <v>92</v>
      </c>
      <c r="CV5" s="77" t="s">
        <v>93</v>
      </c>
      <c r="CW5" s="77" t="s">
        <v>88</v>
      </c>
      <c r="CX5" s="77" t="s">
        <v>83</v>
      </c>
      <c r="CY5" s="77" t="s">
        <v>84</v>
      </c>
      <c r="CZ5" s="77" t="s">
        <v>85</v>
      </c>
      <c r="DA5" s="77" t="s">
        <v>86</v>
      </c>
      <c r="DB5" s="77" t="s">
        <v>87</v>
      </c>
      <c r="DC5" s="77" t="s">
        <v>89</v>
      </c>
      <c r="DD5" s="77" t="s">
        <v>90</v>
      </c>
      <c r="DE5" s="77" t="s">
        <v>91</v>
      </c>
      <c r="DF5" s="77" t="s">
        <v>92</v>
      </c>
      <c r="DG5" s="77" t="s">
        <v>93</v>
      </c>
      <c r="DH5" s="77" t="s">
        <v>88</v>
      </c>
      <c r="DI5" s="77" t="s">
        <v>83</v>
      </c>
      <c r="DJ5" s="77" t="s">
        <v>84</v>
      </c>
      <c r="DK5" s="77" t="s">
        <v>85</v>
      </c>
      <c r="DL5" s="77" t="s">
        <v>86</v>
      </c>
      <c r="DM5" s="77" t="s">
        <v>87</v>
      </c>
      <c r="DN5" s="77" t="s">
        <v>89</v>
      </c>
      <c r="DO5" s="77" t="s">
        <v>90</v>
      </c>
      <c r="DP5" s="77" t="s">
        <v>91</v>
      </c>
      <c r="DQ5" s="77" t="s">
        <v>92</v>
      </c>
      <c r="DR5" s="77" t="s">
        <v>93</v>
      </c>
      <c r="DS5" s="77" t="s">
        <v>88</v>
      </c>
      <c r="DT5" s="77" t="s">
        <v>83</v>
      </c>
      <c r="DU5" s="77" t="s">
        <v>84</v>
      </c>
      <c r="DV5" s="77" t="s">
        <v>85</v>
      </c>
      <c r="DW5" s="77" t="s">
        <v>86</v>
      </c>
      <c r="DX5" s="77" t="s">
        <v>87</v>
      </c>
      <c r="DY5" s="77" t="s">
        <v>89</v>
      </c>
      <c r="DZ5" s="77" t="s">
        <v>90</v>
      </c>
      <c r="EA5" s="77" t="s">
        <v>91</v>
      </c>
      <c r="EB5" s="77" t="s">
        <v>92</v>
      </c>
      <c r="EC5" s="77" t="s">
        <v>93</v>
      </c>
      <c r="ED5" s="77" t="s">
        <v>88</v>
      </c>
      <c r="EE5" s="77" t="s">
        <v>83</v>
      </c>
      <c r="EF5" s="77" t="s">
        <v>84</v>
      </c>
      <c r="EG5" s="77" t="s">
        <v>85</v>
      </c>
      <c r="EH5" s="77" t="s">
        <v>86</v>
      </c>
      <c r="EI5" s="77" t="s">
        <v>87</v>
      </c>
      <c r="EJ5" s="77" t="s">
        <v>89</v>
      </c>
      <c r="EK5" s="77" t="s">
        <v>90</v>
      </c>
      <c r="EL5" s="77" t="s">
        <v>91</v>
      </c>
      <c r="EM5" s="77" t="s">
        <v>92</v>
      </c>
      <c r="EN5" s="77" t="s">
        <v>93</v>
      </c>
      <c r="EO5" s="77" t="s">
        <v>88</v>
      </c>
    </row>
    <row r="6" spans="1:148" s="65" customFormat="1">
      <c r="A6" s="66" t="s">
        <v>94</v>
      </c>
      <c r="B6" s="71">
        <f t="shared" ref="B6:X6" si="1">B7</f>
        <v>2020</v>
      </c>
      <c r="C6" s="71">
        <f t="shared" si="1"/>
        <v>162086</v>
      </c>
      <c r="D6" s="71">
        <f t="shared" si="1"/>
        <v>46</v>
      </c>
      <c r="E6" s="71">
        <f t="shared" si="1"/>
        <v>18</v>
      </c>
      <c r="F6" s="71">
        <f t="shared" si="1"/>
        <v>0</v>
      </c>
      <c r="G6" s="71">
        <f t="shared" si="1"/>
        <v>0</v>
      </c>
      <c r="H6" s="71" t="str">
        <f t="shared" si="1"/>
        <v>富山県　砺波市</v>
      </c>
      <c r="I6" s="71" t="str">
        <f t="shared" si="1"/>
        <v>法適用</v>
      </c>
      <c r="J6" s="71" t="str">
        <f t="shared" si="1"/>
        <v>下水道事業</v>
      </c>
      <c r="K6" s="71" t="str">
        <f t="shared" si="1"/>
        <v>特定地域生活排水処理</v>
      </c>
      <c r="L6" s="71" t="str">
        <f t="shared" si="1"/>
        <v>K2</v>
      </c>
      <c r="M6" s="71" t="str">
        <f t="shared" si="1"/>
        <v>非設置</v>
      </c>
      <c r="N6" s="80" t="str">
        <f t="shared" si="1"/>
        <v>-</v>
      </c>
      <c r="O6" s="80">
        <f t="shared" si="1"/>
        <v>37.380000000000003</v>
      </c>
      <c r="P6" s="80">
        <f t="shared" si="1"/>
        <v>0.74</v>
      </c>
      <c r="Q6" s="80">
        <f t="shared" si="1"/>
        <v>100</v>
      </c>
      <c r="R6" s="80">
        <f t="shared" si="1"/>
        <v>3300</v>
      </c>
      <c r="S6" s="80">
        <f t="shared" si="1"/>
        <v>48088</v>
      </c>
      <c r="T6" s="80">
        <f t="shared" si="1"/>
        <v>127.03</v>
      </c>
      <c r="U6" s="80">
        <f t="shared" si="1"/>
        <v>378.56</v>
      </c>
      <c r="V6" s="80">
        <f t="shared" si="1"/>
        <v>353</v>
      </c>
      <c r="W6" s="80">
        <f t="shared" si="1"/>
        <v>1.02</v>
      </c>
      <c r="X6" s="80">
        <f t="shared" si="1"/>
        <v>346.08</v>
      </c>
      <c r="Y6" s="88" t="str">
        <f t="shared" ref="Y6:AH6" si="2">IF(Y7="",NA(),Y7)</f>
        <v>-</v>
      </c>
      <c r="Z6" s="88" t="str">
        <f t="shared" si="2"/>
        <v>-</v>
      </c>
      <c r="AA6" s="88" t="str">
        <f t="shared" si="2"/>
        <v>-</v>
      </c>
      <c r="AB6" s="88" t="str">
        <f t="shared" si="2"/>
        <v>-</v>
      </c>
      <c r="AC6" s="88">
        <f t="shared" si="2"/>
        <v>74.06</v>
      </c>
      <c r="AD6" s="88" t="str">
        <f t="shared" si="2"/>
        <v>-</v>
      </c>
      <c r="AE6" s="88" t="str">
        <f t="shared" si="2"/>
        <v>-</v>
      </c>
      <c r="AF6" s="88" t="str">
        <f t="shared" si="2"/>
        <v>-</v>
      </c>
      <c r="AG6" s="88" t="str">
        <f t="shared" si="2"/>
        <v>-</v>
      </c>
      <c r="AH6" s="88">
        <f t="shared" si="2"/>
        <v>99.03</v>
      </c>
      <c r="AI6" s="80" t="str">
        <f>IF(AI7="","",IF(AI7="-","【-】","【"&amp;SUBSTITUTE(TEXT(AI7,"#,##0.00"),"-","△")&amp;"】"))</f>
        <v>【98.17】</v>
      </c>
      <c r="AJ6" s="88" t="str">
        <f t="shared" ref="AJ6:AS6" si="3">IF(AJ7="",NA(),AJ7)</f>
        <v>-</v>
      </c>
      <c r="AK6" s="88" t="str">
        <f t="shared" si="3"/>
        <v>-</v>
      </c>
      <c r="AL6" s="88" t="str">
        <f t="shared" si="3"/>
        <v>-</v>
      </c>
      <c r="AM6" s="88" t="str">
        <f t="shared" si="3"/>
        <v>-</v>
      </c>
      <c r="AN6" s="88">
        <f t="shared" si="3"/>
        <v>83.12</v>
      </c>
      <c r="AO6" s="88" t="str">
        <f t="shared" si="3"/>
        <v>-</v>
      </c>
      <c r="AP6" s="88" t="str">
        <f t="shared" si="3"/>
        <v>-</v>
      </c>
      <c r="AQ6" s="88" t="str">
        <f t="shared" si="3"/>
        <v>-</v>
      </c>
      <c r="AR6" s="88" t="str">
        <f t="shared" si="3"/>
        <v>-</v>
      </c>
      <c r="AS6" s="88">
        <f t="shared" si="3"/>
        <v>74.239999999999995</v>
      </c>
      <c r="AT6" s="80" t="str">
        <f>IF(AT7="","",IF(AT7="-","【-】","【"&amp;SUBSTITUTE(TEXT(AT7,"#,##0.00"),"-","△")&amp;"】"))</f>
        <v>【92.20】</v>
      </c>
      <c r="AU6" s="88" t="str">
        <f t="shared" ref="AU6:BD6" si="4">IF(AU7="",NA(),AU7)</f>
        <v>-</v>
      </c>
      <c r="AV6" s="88" t="str">
        <f t="shared" si="4"/>
        <v>-</v>
      </c>
      <c r="AW6" s="88" t="str">
        <f t="shared" si="4"/>
        <v>-</v>
      </c>
      <c r="AX6" s="88" t="str">
        <f t="shared" si="4"/>
        <v>-</v>
      </c>
      <c r="AY6" s="88">
        <f t="shared" si="4"/>
        <v>131.11000000000001</v>
      </c>
      <c r="AZ6" s="88" t="str">
        <f t="shared" si="4"/>
        <v>-</v>
      </c>
      <c r="BA6" s="88" t="str">
        <f t="shared" si="4"/>
        <v>-</v>
      </c>
      <c r="BB6" s="88" t="str">
        <f t="shared" si="4"/>
        <v>-</v>
      </c>
      <c r="BC6" s="88" t="str">
        <f t="shared" si="4"/>
        <v>-</v>
      </c>
      <c r="BD6" s="88">
        <f t="shared" si="4"/>
        <v>100.47</v>
      </c>
      <c r="BE6" s="80" t="str">
        <f>IF(BE7="","",IF(BE7="-","【-】","【"&amp;SUBSTITUTE(TEXT(BE7,"#,##0.00"),"-","△")&amp;"】"))</f>
        <v>【106.38】</v>
      </c>
      <c r="BF6" s="88" t="str">
        <f t="shared" ref="BF6:BO6" si="5">IF(BF7="",NA(),BF7)</f>
        <v>-</v>
      </c>
      <c r="BG6" s="88" t="str">
        <f t="shared" si="5"/>
        <v>-</v>
      </c>
      <c r="BH6" s="88" t="str">
        <f t="shared" si="5"/>
        <v>-</v>
      </c>
      <c r="BI6" s="88" t="str">
        <f t="shared" si="5"/>
        <v>-</v>
      </c>
      <c r="BJ6" s="80">
        <f t="shared" si="5"/>
        <v>876.74</v>
      </c>
      <c r="BK6" s="88" t="str">
        <f t="shared" si="5"/>
        <v>-</v>
      </c>
      <c r="BL6" s="88" t="str">
        <f t="shared" si="5"/>
        <v>-</v>
      </c>
      <c r="BM6" s="88" t="str">
        <f t="shared" si="5"/>
        <v>-</v>
      </c>
      <c r="BN6" s="88" t="str">
        <f t="shared" si="5"/>
        <v>-</v>
      </c>
      <c r="BO6" s="88">
        <f t="shared" si="5"/>
        <v>294.27</v>
      </c>
      <c r="BP6" s="80" t="str">
        <f>IF(BP7="","",IF(BP7="-","【-】","【"&amp;SUBSTITUTE(TEXT(BP7,"#,##0.00"),"-","△")&amp;"】"))</f>
        <v>【314.13】</v>
      </c>
      <c r="BQ6" s="88" t="str">
        <f t="shared" ref="BQ6:BZ6" si="6">IF(BQ7="",NA(),BQ7)</f>
        <v>-</v>
      </c>
      <c r="BR6" s="88" t="str">
        <f t="shared" si="6"/>
        <v>-</v>
      </c>
      <c r="BS6" s="88" t="str">
        <f t="shared" si="6"/>
        <v>-</v>
      </c>
      <c r="BT6" s="88" t="str">
        <f t="shared" si="6"/>
        <v>-</v>
      </c>
      <c r="BU6" s="88">
        <f t="shared" si="6"/>
        <v>188.43</v>
      </c>
      <c r="BV6" s="88" t="str">
        <f t="shared" si="6"/>
        <v>-</v>
      </c>
      <c r="BW6" s="88" t="str">
        <f t="shared" si="6"/>
        <v>-</v>
      </c>
      <c r="BX6" s="88" t="str">
        <f t="shared" si="6"/>
        <v>-</v>
      </c>
      <c r="BY6" s="88" t="str">
        <f t="shared" si="6"/>
        <v>-</v>
      </c>
      <c r="BZ6" s="88">
        <f t="shared" si="6"/>
        <v>60.59</v>
      </c>
      <c r="CA6" s="80" t="str">
        <f>IF(CA7="","",IF(CA7="-","【-】","【"&amp;SUBSTITUTE(TEXT(CA7,"#,##0.00"),"-","△")&amp;"】"))</f>
        <v>【58.42】</v>
      </c>
      <c r="CB6" s="88" t="str">
        <f t="shared" ref="CB6:CK6" si="7">IF(CB7="",NA(),CB7)</f>
        <v>-</v>
      </c>
      <c r="CC6" s="88" t="str">
        <f t="shared" si="7"/>
        <v>-</v>
      </c>
      <c r="CD6" s="88" t="str">
        <f t="shared" si="7"/>
        <v>-</v>
      </c>
      <c r="CE6" s="88" t="str">
        <f t="shared" si="7"/>
        <v>-</v>
      </c>
      <c r="CF6" s="88">
        <f t="shared" si="7"/>
        <v>93.04</v>
      </c>
      <c r="CG6" s="88" t="str">
        <f t="shared" si="7"/>
        <v>-</v>
      </c>
      <c r="CH6" s="88" t="str">
        <f t="shared" si="7"/>
        <v>-</v>
      </c>
      <c r="CI6" s="88" t="str">
        <f t="shared" si="7"/>
        <v>-</v>
      </c>
      <c r="CJ6" s="88" t="str">
        <f t="shared" si="7"/>
        <v>-</v>
      </c>
      <c r="CK6" s="88">
        <f t="shared" si="7"/>
        <v>280.23</v>
      </c>
      <c r="CL6" s="80" t="str">
        <f>IF(CL7="","",IF(CL7="-","【-】","【"&amp;SUBSTITUTE(TEXT(CL7,"#,##0.00"),"-","△")&amp;"】"))</f>
        <v>【282.28】</v>
      </c>
      <c r="CM6" s="88" t="str">
        <f t="shared" ref="CM6:CV6" si="8">IF(CM7="",NA(),CM7)</f>
        <v>-</v>
      </c>
      <c r="CN6" s="88" t="str">
        <f t="shared" si="8"/>
        <v>-</v>
      </c>
      <c r="CO6" s="88" t="str">
        <f t="shared" si="8"/>
        <v>-</v>
      </c>
      <c r="CP6" s="88" t="str">
        <f t="shared" si="8"/>
        <v>-</v>
      </c>
      <c r="CQ6" s="88">
        <f t="shared" si="8"/>
        <v>33.33</v>
      </c>
      <c r="CR6" s="88" t="str">
        <f t="shared" si="8"/>
        <v>-</v>
      </c>
      <c r="CS6" s="88" t="str">
        <f t="shared" si="8"/>
        <v>-</v>
      </c>
      <c r="CT6" s="88" t="str">
        <f t="shared" si="8"/>
        <v>-</v>
      </c>
      <c r="CU6" s="88" t="str">
        <f t="shared" si="8"/>
        <v>-</v>
      </c>
      <c r="CV6" s="88">
        <f t="shared" si="8"/>
        <v>58.19</v>
      </c>
      <c r="CW6" s="80" t="str">
        <f>IF(CW7="","",IF(CW7="-","【-】","【"&amp;SUBSTITUTE(TEXT(CW7,"#,##0.00"),"-","△")&amp;"】"))</f>
        <v>【57.83】</v>
      </c>
      <c r="CX6" s="88" t="str">
        <f t="shared" ref="CX6:DG6" si="9">IF(CX7="",NA(),CX7)</f>
        <v>-</v>
      </c>
      <c r="CY6" s="88" t="str">
        <f t="shared" si="9"/>
        <v>-</v>
      </c>
      <c r="CZ6" s="88" t="str">
        <f t="shared" si="9"/>
        <v>-</v>
      </c>
      <c r="DA6" s="88" t="str">
        <f t="shared" si="9"/>
        <v>-</v>
      </c>
      <c r="DB6" s="88">
        <f t="shared" si="9"/>
        <v>97.73</v>
      </c>
      <c r="DC6" s="88" t="str">
        <f t="shared" si="9"/>
        <v>-</v>
      </c>
      <c r="DD6" s="88" t="str">
        <f t="shared" si="9"/>
        <v>-</v>
      </c>
      <c r="DE6" s="88" t="str">
        <f t="shared" si="9"/>
        <v>-</v>
      </c>
      <c r="DF6" s="88" t="str">
        <f t="shared" si="9"/>
        <v>-</v>
      </c>
      <c r="DG6" s="88">
        <f t="shared" si="9"/>
        <v>87.8</v>
      </c>
      <c r="DH6" s="80" t="str">
        <f>IF(DH7="","",IF(DH7="-","【-】","【"&amp;SUBSTITUTE(TEXT(DH7,"#,##0.00"),"-","△")&amp;"】"))</f>
        <v>【77.67】</v>
      </c>
      <c r="DI6" s="88" t="str">
        <f t="shared" ref="DI6:DR6" si="10">IF(DI7="",NA(),DI7)</f>
        <v>-</v>
      </c>
      <c r="DJ6" s="88" t="str">
        <f t="shared" si="10"/>
        <v>-</v>
      </c>
      <c r="DK6" s="88" t="str">
        <f t="shared" si="10"/>
        <v>-</v>
      </c>
      <c r="DL6" s="88" t="str">
        <f t="shared" si="10"/>
        <v>-</v>
      </c>
      <c r="DM6" s="88">
        <f t="shared" si="10"/>
        <v>11.31</v>
      </c>
      <c r="DN6" s="88" t="str">
        <f t="shared" si="10"/>
        <v>-</v>
      </c>
      <c r="DO6" s="88" t="str">
        <f t="shared" si="10"/>
        <v>-</v>
      </c>
      <c r="DP6" s="88" t="str">
        <f t="shared" si="10"/>
        <v>-</v>
      </c>
      <c r="DQ6" s="88" t="str">
        <f t="shared" si="10"/>
        <v>-</v>
      </c>
      <c r="DR6" s="88">
        <f t="shared" si="10"/>
        <v>15.74</v>
      </c>
      <c r="DS6" s="80" t="str">
        <f>IF(DS7="","",IF(DS7="-","【-】","【"&amp;SUBSTITUTE(TEXT(DS7,"#,##0.00"),"-","△")&amp;"】"))</f>
        <v>【15.64】</v>
      </c>
      <c r="DT6" s="88" t="str">
        <f t="shared" ref="DT6:EC6" si="11">IF(DT7="",NA(),DT7)</f>
        <v>-</v>
      </c>
      <c r="DU6" s="88" t="str">
        <f t="shared" si="11"/>
        <v>-</v>
      </c>
      <c r="DV6" s="88" t="str">
        <f t="shared" si="11"/>
        <v>-</v>
      </c>
      <c r="DW6" s="88" t="str">
        <f t="shared" si="11"/>
        <v>-</v>
      </c>
      <c r="DX6" s="88" t="str">
        <f t="shared" si="11"/>
        <v>-</v>
      </c>
      <c r="DY6" s="88" t="str">
        <f t="shared" si="11"/>
        <v>-</v>
      </c>
      <c r="DZ6" s="88" t="str">
        <f t="shared" si="11"/>
        <v>-</v>
      </c>
      <c r="EA6" s="88" t="str">
        <f t="shared" si="11"/>
        <v>-</v>
      </c>
      <c r="EB6" s="88" t="str">
        <f t="shared" si="11"/>
        <v>-</v>
      </c>
      <c r="EC6" s="88" t="str">
        <f t="shared" si="11"/>
        <v>-</v>
      </c>
      <c r="ED6" s="80" t="str">
        <f>IF(ED7="","",IF(ED7="-","【-】","【"&amp;SUBSTITUTE(TEXT(ED7,"#,##0.00"),"-","△")&amp;"】"))</f>
        <v>【-】</v>
      </c>
      <c r="EE6" s="88" t="str">
        <f t="shared" ref="EE6:EN6" si="12">IF(EE7="",NA(),EE7)</f>
        <v>-</v>
      </c>
      <c r="EF6" s="88" t="str">
        <f t="shared" si="12"/>
        <v>-</v>
      </c>
      <c r="EG6" s="88" t="str">
        <f t="shared" si="12"/>
        <v>-</v>
      </c>
      <c r="EH6" s="88" t="str">
        <f t="shared" si="12"/>
        <v>-</v>
      </c>
      <c r="EI6" s="88" t="str">
        <f t="shared" si="12"/>
        <v>-</v>
      </c>
      <c r="EJ6" s="88" t="str">
        <f t="shared" si="12"/>
        <v>-</v>
      </c>
      <c r="EK6" s="88" t="str">
        <f t="shared" si="12"/>
        <v>-</v>
      </c>
      <c r="EL6" s="88" t="str">
        <f t="shared" si="12"/>
        <v>-</v>
      </c>
      <c r="EM6" s="88" t="str">
        <f t="shared" si="12"/>
        <v>-</v>
      </c>
      <c r="EN6" s="88" t="str">
        <f t="shared" si="12"/>
        <v>-</v>
      </c>
      <c r="EO6" s="80" t="str">
        <f>IF(EO7="","",IF(EO7="-","【-】","【"&amp;SUBSTITUTE(TEXT(EO7,"#,##0.00"),"-","△")&amp;"】"))</f>
        <v>【-】</v>
      </c>
    </row>
    <row r="7" spans="1:148" s="65" customFormat="1">
      <c r="A7" s="66"/>
      <c r="B7" s="72">
        <v>2020</v>
      </c>
      <c r="C7" s="72">
        <v>162086</v>
      </c>
      <c r="D7" s="72">
        <v>46</v>
      </c>
      <c r="E7" s="72">
        <v>18</v>
      </c>
      <c r="F7" s="72">
        <v>0</v>
      </c>
      <c r="G7" s="72">
        <v>0</v>
      </c>
      <c r="H7" s="72" t="s">
        <v>95</v>
      </c>
      <c r="I7" s="72" t="s">
        <v>96</v>
      </c>
      <c r="J7" s="72" t="s">
        <v>97</v>
      </c>
      <c r="K7" s="72" t="s">
        <v>98</v>
      </c>
      <c r="L7" s="72" t="s">
        <v>99</v>
      </c>
      <c r="M7" s="72" t="s">
        <v>100</v>
      </c>
      <c r="N7" s="81" t="s">
        <v>101</v>
      </c>
      <c r="O7" s="81">
        <v>37.380000000000003</v>
      </c>
      <c r="P7" s="81">
        <v>0.74</v>
      </c>
      <c r="Q7" s="81">
        <v>100</v>
      </c>
      <c r="R7" s="81">
        <v>3300</v>
      </c>
      <c r="S7" s="81">
        <v>48088</v>
      </c>
      <c r="T7" s="81">
        <v>127.03</v>
      </c>
      <c r="U7" s="81">
        <v>378.56</v>
      </c>
      <c r="V7" s="81">
        <v>353</v>
      </c>
      <c r="W7" s="81">
        <v>1.02</v>
      </c>
      <c r="X7" s="81">
        <v>346.08</v>
      </c>
      <c r="Y7" s="81" t="s">
        <v>101</v>
      </c>
      <c r="Z7" s="81" t="s">
        <v>101</v>
      </c>
      <c r="AA7" s="81" t="s">
        <v>101</v>
      </c>
      <c r="AB7" s="81" t="s">
        <v>101</v>
      </c>
      <c r="AC7" s="81">
        <v>74.06</v>
      </c>
      <c r="AD7" s="81" t="s">
        <v>101</v>
      </c>
      <c r="AE7" s="81" t="s">
        <v>101</v>
      </c>
      <c r="AF7" s="81" t="s">
        <v>101</v>
      </c>
      <c r="AG7" s="81" t="s">
        <v>101</v>
      </c>
      <c r="AH7" s="81">
        <v>99.03</v>
      </c>
      <c r="AI7" s="81">
        <v>98.17</v>
      </c>
      <c r="AJ7" s="81" t="s">
        <v>101</v>
      </c>
      <c r="AK7" s="81" t="s">
        <v>101</v>
      </c>
      <c r="AL7" s="81" t="s">
        <v>101</v>
      </c>
      <c r="AM7" s="81" t="s">
        <v>101</v>
      </c>
      <c r="AN7" s="81">
        <v>83.12</v>
      </c>
      <c r="AO7" s="81" t="s">
        <v>101</v>
      </c>
      <c r="AP7" s="81" t="s">
        <v>101</v>
      </c>
      <c r="AQ7" s="81" t="s">
        <v>101</v>
      </c>
      <c r="AR7" s="81" t="s">
        <v>101</v>
      </c>
      <c r="AS7" s="81">
        <v>74.239999999999995</v>
      </c>
      <c r="AT7" s="81">
        <v>92.2</v>
      </c>
      <c r="AU7" s="81" t="s">
        <v>101</v>
      </c>
      <c r="AV7" s="81" t="s">
        <v>101</v>
      </c>
      <c r="AW7" s="81" t="s">
        <v>101</v>
      </c>
      <c r="AX7" s="81" t="s">
        <v>101</v>
      </c>
      <c r="AY7" s="81">
        <v>131.11000000000001</v>
      </c>
      <c r="AZ7" s="81" t="s">
        <v>101</v>
      </c>
      <c r="BA7" s="81" t="s">
        <v>101</v>
      </c>
      <c r="BB7" s="81" t="s">
        <v>101</v>
      </c>
      <c r="BC7" s="81" t="s">
        <v>101</v>
      </c>
      <c r="BD7" s="81">
        <v>100.47</v>
      </c>
      <c r="BE7" s="81">
        <v>106.38</v>
      </c>
      <c r="BF7" s="81" t="s">
        <v>101</v>
      </c>
      <c r="BG7" s="81" t="s">
        <v>101</v>
      </c>
      <c r="BH7" s="81" t="s">
        <v>101</v>
      </c>
      <c r="BI7" s="81" t="s">
        <v>101</v>
      </c>
      <c r="BJ7" s="81">
        <v>876.74</v>
      </c>
      <c r="BK7" s="81" t="s">
        <v>101</v>
      </c>
      <c r="BL7" s="81" t="s">
        <v>101</v>
      </c>
      <c r="BM7" s="81" t="s">
        <v>101</v>
      </c>
      <c r="BN7" s="81" t="s">
        <v>101</v>
      </c>
      <c r="BO7" s="81">
        <v>294.27</v>
      </c>
      <c r="BP7" s="81">
        <v>314.13</v>
      </c>
      <c r="BQ7" s="81" t="s">
        <v>101</v>
      </c>
      <c r="BR7" s="81" t="s">
        <v>101</v>
      </c>
      <c r="BS7" s="81" t="s">
        <v>101</v>
      </c>
      <c r="BT7" s="81" t="s">
        <v>101</v>
      </c>
      <c r="BU7" s="81">
        <v>188.43</v>
      </c>
      <c r="BV7" s="81" t="s">
        <v>101</v>
      </c>
      <c r="BW7" s="81" t="s">
        <v>101</v>
      </c>
      <c r="BX7" s="81" t="s">
        <v>101</v>
      </c>
      <c r="BY7" s="81" t="s">
        <v>101</v>
      </c>
      <c r="BZ7" s="81">
        <v>60.59</v>
      </c>
      <c r="CA7" s="81">
        <v>58.42</v>
      </c>
      <c r="CB7" s="81" t="s">
        <v>101</v>
      </c>
      <c r="CC7" s="81" t="s">
        <v>101</v>
      </c>
      <c r="CD7" s="81" t="s">
        <v>101</v>
      </c>
      <c r="CE7" s="81" t="s">
        <v>101</v>
      </c>
      <c r="CF7" s="81">
        <v>93.04</v>
      </c>
      <c r="CG7" s="81" t="s">
        <v>101</v>
      </c>
      <c r="CH7" s="81" t="s">
        <v>101</v>
      </c>
      <c r="CI7" s="81" t="s">
        <v>101</v>
      </c>
      <c r="CJ7" s="81" t="s">
        <v>101</v>
      </c>
      <c r="CK7" s="81">
        <v>280.23</v>
      </c>
      <c r="CL7" s="81">
        <v>282.27999999999997</v>
      </c>
      <c r="CM7" s="81" t="s">
        <v>101</v>
      </c>
      <c r="CN7" s="81" t="s">
        <v>101</v>
      </c>
      <c r="CO7" s="81" t="s">
        <v>101</v>
      </c>
      <c r="CP7" s="81" t="s">
        <v>101</v>
      </c>
      <c r="CQ7" s="81">
        <v>33.33</v>
      </c>
      <c r="CR7" s="81" t="s">
        <v>101</v>
      </c>
      <c r="CS7" s="81" t="s">
        <v>101</v>
      </c>
      <c r="CT7" s="81" t="s">
        <v>101</v>
      </c>
      <c r="CU7" s="81" t="s">
        <v>101</v>
      </c>
      <c r="CV7" s="81">
        <v>58.19</v>
      </c>
      <c r="CW7" s="81">
        <v>57.83</v>
      </c>
      <c r="CX7" s="81" t="s">
        <v>101</v>
      </c>
      <c r="CY7" s="81" t="s">
        <v>101</v>
      </c>
      <c r="CZ7" s="81" t="s">
        <v>101</v>
      </c>
      <c r="DA7" s="81" t="s">
        <v>101</v>
      </c>
      <c r="DB7" s="81">
        <v>97.73</v>
      </c>
      <c r="DC7" s="81" t="s">
        <v>101</v>
      </c>
      <c r="DD7" s="81" t="s">
        <v>101</v>
      </c>
      <c r="DE7" s="81" t="s">
        <v>101</v>
      </c>
      <c r="DF7" s="81" t="s">
        <v>101</v>
      </c>
      <c r="DG7" s="81">
        <v>87.8</v>
      </c>
      <c r="DH7" s="81">
        <v>77.67</v>
      </c>
      <c r="DI7" s="81" t="s">
        <v>101</v>
      </c>
      <c r="DJ7" s="81" t="s">
        <v>101</v>
      </c>
      <c r="DK7" s="81" t="s">
        <v>101</v>
      </c>
      <c r="DL7" s="81" t="s">
        <v>101</v>
      </c>
      <c r="DM7" s="81">
        <v>11.31</v>
      </c>
      <c r="DN7" s="81" t="s">
        <v>101</v>
      </c>
      <c r="DO7" s="81" t="s">
        <v>101</v>
      </c>
      <c r="DP7" s="81" t="s">
        <v>101</v>
      </c>
      <c r="DQ7" s="81" t="s">
        <v>101</v>
      </c>
      <c r="DR7" s="81">
        <v>15.74</v>
      </c>
      <c r="DS7" s="81">
        <v>15.64</v>
      </c>
      <c r="DT7" s="81" t="s">
        <v>101</v>
      </c>
      <c r="DU7" s="81" t="s">
        <v>101</v>
      </c>
      <c r="DV7" s="81" t="s">
        <v>101</v>
      </c>
      <c r="DW7" s="81" t="s">
        <v>101</v>
      </c>
      <c r="DX7" s="81" t="s">
        <v>101</v>
      </c>
      <c r="DY7" s="81" t="s">
        <v>101</v>
      </c>
      <c r="DZ7" s="81" t="s">
        <v>101</v>
      </c>
      <c r="EA7" s="81" t="s">
        <v>101</v>
      </c>
      <c r="EB7" s="81" t="s">
        <v>101</v>
      </c>
      <c r="EC7" s="81" t="s">
        <v>101</v>
      </c>
      <c r="ED7" s="81" t="s">
        <v>101</v>
      </c>
      <c r="EE7" s="81" t="s">
        <v>101</v>
      </c>
      <c r="EF7" s="81" t="s">
        <v>101</v>
      </c>
      <c r="EG7" s="81" t="s">
        <v>101</v>
      </c>
      <c r="EH7" s="81" t="s">
        <v>101</v>
      </c>
      <c r="EI7" s="81" t="s">
        <v>101</v>
      </c>
      <c r="EJ7" s="81" t="s">
        <v>101</v>
      </c>
      <c r="EK7" s="81" t="s">
        <v>101</v>
      </c>
      <c r="EL7" s="81" t="s">
        <v>101</v>
      </c>
      <c r="EM7" s="81" t="s">
        <v>101</v>
      </c>
      <c r="EN7" s="81" t="s">
        <v>101</v>
      </c>
      <c r="EO7" s="81" t="s">
        <v>101</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31</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大浦　瑞希</cp:lastModifiedBy>
  <cp:lastPrinted>2022-01-21T01:26:33Z</cp:lastPrinted>
  <dcterms:created xsi:type="dcterms:W3CDTF">2022-01-17T06:17:10Z</dcterms:created>
  <dcterms:modified xsi:type="dcterms:W3CDTF">2022-02-02T02:36:11Z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2022-02-02T02:36:11Z</vt:filetime>
  </property>
</Properties>
</file>