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3_回答\"/>
    </mc:Choice>
  </mc:AlternateContent>
  <workbookProtection workbookAlgorithmName="SHA-512" workbookHashValue="8dlgbvVZODA4C/hy01+mczzIlt1gs2CkWFtW6CJLPHJbxL3f5vVYPV0uJK3Z2H9shaHGSecpJh2Fq990AXFl0w==" workbookSaltValue="vln2NyYwuwohxbzVstXnu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P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<sst xmlns="http://schemas.openxmlformats.org/spreadsheetml/2006/main" count="228" uniqueCount="113">
  <si>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</si>
  <si>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</si>
  <si>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</si>
  <si>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</si>
  <si>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</si>
  <si>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</si>
  <si>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</si>
  <si>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</si>
  <si>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</si>
  <si>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</si>
  <si>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</si>
  <si>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</si>
  <si>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</si>
  <si>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</si>
  <si>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</si>
  <si>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</si>
  <si>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</si>
  <si>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</si>
  <si>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</si>
  <si>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</si>
  <si>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</si>
  <si>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</si>
  <si>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</si>
  <si>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</si>
  <si>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</si>
  <si>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</si>
  <si>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</si>
  <si>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</si>
  <si>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</si>
  <si>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</si>
  <si>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</si>
  <si>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</si>
  <si>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</si>
  <si>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</si>
  <si>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</si>
  <si>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</si>
  <si>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</si>
  <si>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</si>
  <si>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</si>
  <si>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</si>
  <si>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</si>
  <si>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</si>
  <si>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</si>
  <si>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</si>
  <si>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</si>
  <si>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</si>
  <si>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</si>
  <si>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</si>
  <si>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</si>
  <si>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</si>
  <si>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</si>
  <si>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</si>
  <si>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</si>
  <si>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</si>
  <si>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</si>
  <si>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</si>
  <si>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</si>
  <si>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</si>
  <si>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</si>
  <si>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</si>
  <si>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</si>
  <si>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</si>
  <si>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</si>
  <si>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</si>
  <si>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</si>
  <si>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</si>
  <si>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</si>
  <si>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</si>
  <si>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</si>
  <si>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</si>
  <si>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</si>
  <si>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</si>
  <si>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</si>
  <si>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</si>
  <si>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</si>
  <si>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</si>
  <si>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</si>
  <si>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</si>
  <si>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</si>
  <si>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</si>
  <si>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</si>
  <si>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</si>
  <si>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</si>
  <si>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</si>
  <si>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</si>
  <si>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</si>
  <si>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</si>
  <si>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</si>
  <si>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</si>
  <si>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</si>
  <si>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</si>
  <si>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</si>
  <si>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</si>
  <si>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</si>
  <si>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</si>
  <si>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</si>
  <si>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</si>
  <si>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</si>
  <si>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</si>
  <si>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</si>
  <si>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</si>
  <si>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</si>
  <si>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</si>
  <si>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</si>
  <si>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</si>
  <si>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</si>
  <si>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</si>
  <si>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</si>
  <si>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</si>
  <si>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</si>
  <si>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①H22年度に下水道料金の値上げに併せて水道料金を1㎥あたり10円引き下げたことにより経営状況が赤字に転じていたが、令和2年度は黒字となった。
②上記の要因から、累積欠損金は令和元年度まで増加していたが、令和2年度は減少に転じた。しかし、令和2年度は営業収益が減少したため比率は逆に増加した。
③現時点では、流動比率が100％以上であるため短期的な債務に対する支払能力はあるが、今後は老朽化した管路・施設・設備の更新や過去に借り入れた企業債（借金）の償還がピークを迎えることから、現金が減少し、流動比率が減少していくことが予想される。
④H29年度より旧簡易水道の統合により悪化しており、今後、更新時期を迎えた施設・設備、管路の更新に伴い、給水収益に占める企業債残高の上昇が予想され、企業債借入の抑制に努める必要がある。
⑤給水に係る費用については給水収益で賄われるべきであるが、費用が嵩み、給水収益で賄いきれていない状況となっている。このため、今後は、費用分の収入を確保するための検討が必要である。
⑥本市は8町村合併により誕生したため、集落が広域にわたり点在していることや散居村等の地理的要因で維持管理費用が増加し、給水原価が高くなる傾向にある。今後とも、経常費用の削減を図るとともに、料金の見直しについて検討する必要がある。
⑦漏水等が原因で平均値を上回る状態が続いてきたが、近年は、平均値に近い数値となっている。
⑧有収率が81.26％と類似団体平均、全国平均を下回っており、漏水が主な原因として考えられる。漏水調査委託を予算化して、毎年継続して調査を実施しているが、有収率の改善には至っていない。調査方法の見直しや、漏水のおそれがある老朽管の更新する等の対策を検討している。</t>
    <rPh sb="58" eb="60">
      <t>レイワ</t>
    </rPh>
    <rPh sb="61" eb="63">
      <t>ネンド</t>
    </rPh>
    <rPh sb="64" eb="66">
      <t>クロジ</t>
    </rPh>
    <rPh sb="87" eb="89">
      <t>レイワ</t>
    </rPh>
    <rPh sb="89" eb="91">
      <t>ガンネン</t>
    </rPh>
    <rPh sb="91" eb="92">
      <t>ド</t>
    </rPh>
    <rPh sb="102" eb="104">
      <t>レイワ</t>
    </rPh>
    <rPh sb="105" eb="107">
      <t>ネンド</t>
    </rPh>
    <rPh sb="108" eb="110">
      <t>ゲンショウ</t>
    </rPh>
    <rPh sb="111" eb="112">
      <t>テン</t>
    </rPh>
    <rPh sb="119" eb="121">
      <t>レイワ</t>
    </rPh>
    <rPh sb="122" eb="124">
      <t>ネンド</t>
    </rPh>
    <rPh sb="125" eb="127">
      <t>エイギョウ</t>
    </rPh>
    <rPh sb="127" eb="129">
      <t>シュウエキ</t>
    </rPh>
    <rPh sb="130" eb="132">
      <t>ゲンショウ</t>
    </rPh>
    <rPh sb="136" eb="138">
      <t>ヒリツ</t>
    </rPh>
    <rPh sb="139" eb="140">
      <t>ギャク</t>
    </rPh>
    <rPh sb="141" eb="143">
      <t>ゾウカ</t>
    </rPh>
    <rPh sb="194" eb="195">
      <t>カ</t>
    </rPh>
    <rPh sb="197" eb="199">
      <t>カンロ</t>
    </rPh>
    <rPh sb="200" eb="202">
      <t>シセツ</t>
    </rPh>
    <rPh sb="203" eb="205">
      <t>セツビ</t>
    </rPh>
    <rPh sb="261" eb="263">
      <t>ヨソウ</t>
    </rPh>
    <rPh sb="342" eb="344">
      <t>キギョウ</t>
    </rPh>
    <rPh sb="344" eb="345">
      <t>サイ</t>
    </rPh>
    <rPh sb="345" eb="347">
      <t>カリイレ</t>
    </rPh>
    <rPh sb="348" eb="350">
      <t>ヨクセイ</t>
    </rPh>
    <rPh sb="351" eb="352">
      <t>ツト</t>
    </rPh>
    <rPh sb="354" eb="356">
      <t>ヒツヨウ</t>
    </rPh>
    <rPh sb="567" eb="569">
      <t>ロウスイ</t>
    </rPh>
    <rPh sb="569" eb="570">
      <t>トウ</t>
    </rPh>
    <rPh sb="571" eb="573">
      <t>ゲンイン</t>
    </rPh>
    <rPh sb="574" eb="577">
      <t>ヘイキンチ</t>
    </rPh>
    <rPh sb="578" eb="580">
      <t>ウワマワ</t>
    </rPh>
    <rPh sb="581" eb="583">
      <t>ジョウタイ</t>
    </rPh>
    <rPh sb="584" eb="585">
      <t>ツヅ</t>
    </rPh>
    <rPh sb="591" eb="593">
      <t>キンネン</t>
    </rPh>
    <rPh sb="595" eb="597">
      <t>ヘイキン</t>
    </rPh>
    <rPh sb="597" eb="598">
      <t>チ</t>
    </rPh>
    <rPh sb="599" eb="600">
      <t>チカ</t>
    </rPh>
    <rPh sb="601" eb="603">
      <t>スウチ</t>
    </rPh>
    <phoneticPr fontId="4"/>
  </si>
  <si>
    <t>　令和2年度は、コロナ対策として5か月間基本料金の減免を行ない、一般会計から全額を繰入れているため、給水収益が関係する指標が大きく悪化しているように見えるが、一時的なものである。
　有収率は依然として低く、収益に繋がっていないことがわかる。引き続き漏水対策を行っていく必要がある。
　管路等の老朽化の状況からは、有形固定資産減価償却率に対して、管路更新ペースが遅い状況にあることが読み取れる。今後、管路等の更新投資を増やしていく必要があるが、水質の安全対策に係る管理経費も確保しなければならない。財務状況を踏まえ、優先順位に基づいた更新を進めていくとともに、効率的な経営に向けた検討を進めていくことが必要である。</t>
    <rPh sb="1" eb="3">
      <t>レイワ</t>
    </rPh>
    <rPh sb="4" eb="5">
      <t>ネン</t>
    </rPh>
    <rPh sb="5" eb="6">
      <t>ド</t>
    </rPh>
    <rPh sb="79" eb="82">
      <t>イチジテキ</t>
    </rPh>
    <rPh sb="95" eb="97">
      <t>イゼン</t>
    </rPh>
    <rPh sb="100" eb="101">
      <t>ヒク</t>
    </rPh>
    <rPh sb="120" eb="121">
      <t>ヒ</t>
    </rPh>
    <rPh sb="122" eb="123">
      <t>ツヅ</t>
    </rPh>
    <rPh sb="129" eb="130">
      <t>オコナ</t>
    </rPh>
    <rPh sb="134" eb="136">
      <t>ヒツヨウ</t>
    </rPh>
    <rPh sb="262" eb="263">
      <t>モト</t>
    </rPh>
    <rPh sb="266" eb="268">
      <t>コウシン</t>
    </rPh>
    <rPh sb="269" eb="270">
      <t>スス</t>
    </rPh>
    <rPh sb="279" eb="281">
      <t>コウリツ</t>
    </rPh>
    <rPh sb="281" eb="282">
      <t>テキ</t>
    </rPh>
    <rPh sb="283" eb="285">
      <t>ケイエイ</t>
    </rPh>
    <rPh sb="286" eb="287">
      <t>ム</t>
    </rPh>
    <rPh sb="289" eb="291">
      <t>ケントウ</t>
    </rPh>
    <rPh sb="292" eb="293">
      <t>スス</t>
    </rPh>
    <rPh sb="300" eb="302">
      <t>ヒツヨウ</t>
    </rPh>
    <phoneticPr fontId="4"/>
  </si>
  <si>
    <r>
      <rPr>
        <sz val="10"/>
        <rFont val="ＭＳ ゴシック"/>
        <family val="3"/>
        <charset val="128"/>
      </rPr>
      <t>①類似団体や全国平均と同程度であるが、本市の特性から類似団体に比べ、多くの資産を保有しており、更新を迎えた資産の更新に多額の費用が掛かることが予想される。将来的な資産の更新に向けて、経営に与える影響を考慮し、優先順位に基づいた更新を進めていく必要がある。</t>
    </r>
    <r>
      <rPr>
        <sz val="10"/>
        <color rgb="FFFF0000"/>
        <rFont val="ＭＳ ゴシック"/>
        <family val="3"/>
        <charset val="128"/>
      </rPr>
      <t xml:space="preserve">
</t>
    </r>
    <r>
      <rPr>
        <sz val="10"/>
        <rFont val="ＭＳ ゴシック"/>
        <family val="3"/>
        <charset val="128"/>
      </rPr>
      <t>②H29年度の旧簡易水道の統合により資産が増えたことや、資産の多くが法定耐用年数を迎えることから類似団体と比較して急激に管路の老朽化が進んでいる。今後、財務状況を踏まえ計画的な更新事業を行っていく必要がある。</t>
    </r>
    <r>
      <rPr>
        <sz val="10"/>
        <color rgb="FFFF0000"/>
        <rFont val="ＭＳ ゴシック"/>
        <family val="3"/>
        <charset val="128"/>
      </rPr>
      <t xml:space="preserve">
</t>
    </r>
    <r>
      <rPr>
        <sz val="10"/>
        <rFont val="ＭＳ ゴシック"/>
        <family val="3"/>
        <charset val="128"/>
      </rPr>
      <t>③全国平均値とほぼ同水準であるが、管路経年化率が高いことから十分とは言えない。策定した管路更新計画に基づき、着実に更新事業を進めていくことと併せ、現実的な更新事業を検討し、財源確保に努めていく必要がある。</t>
    </r>
    <rPh sb="11" eb="14">
      <t>ドウテイド</t>
    </rPh>
    <rPh sb="19" eb="21">
      <t>ホンシ</t>
    </rPh>
    <rPh sb="22" eb="24">
      <t>トクセイ</t>
    </rPh>
    <rPh sb="26" eb="28">
      <t>ルイジ</t>
    </rPh>
    <rPh sb="28" eb="30">
      <t>ダンタイ</t>
    </rPh>
    <rPh sb="31" eb="32">
      <t>クラ</t>
    </rPh>
    <rPh sb="34" eb="35">
      <t>オオ</t>
    </rPh>
    <rPh sb="37" eb="39">
      <t>シサン</t>
    </rPh>
    <rPh sb="40" eb="42">
      <t>ホユウ</t>
    </rPh>
    <rPh sb="47" eb="49">
      <t>コウシン</t>
    </rPh>
    <rPh sb="50" eb="51">
      <t>ムカ</t>
    </rPh>
    <rPh sb="53" eb="55">
      <t>シサン</t>
    </rPh>
    <rPh sb="56" eb="58">
      <t>コウシン</t>
    </rPh>
    <rPh sb="59" eb="61">
      <t>タガク</t>
    </rPh>
    <rPh sb="62" eb="64">
      <t>ヒヨウ</t>
    </rPh>
    <rPh sb="65" eb="66">
      <t>カ</t>
    </rPh>
    <rPh sb="71" eb="73">
      <t>ヨソウ</t>
    </rPh>
    <rPh sb="81" eb="83">
      <t>シサン</t>
    </rPh>
    <rPh sb="84" eb="86">
      <t>コウシン</t>
    </rPh>
    <rPh sb="87" eb="88">
      <t>ム</t>
    </rPh>
    <rPh sb="104" eb="106">
      <t>ユウセン</t>
    </rPh>
    <rPh sb="106" eb="108">
      <t>ジュンイ</t>
    </rPh>
    <rPh sb="109" eb="110">
      <t>モト</t>
    </rPh>
    <rPh sb="113" eb="115">
      <t>コウシン</t>
    </rPh>
    <rPh sb="116" eb="117">
      <t>スス</t>
    </rPh>
    <rPh sb="121" eb="123">
      <t>ヒツヨウ</t>
    </rPh>
    <rPh sb="132" eb="134">
      <t>ネンド</t>
    </rPh>
    <rPh sb="135" eb="136">
      <t>キュウ</t>
    </rPh>
    <rPh sb="136" eb="138">
      <t>カンイ</t>
    </rPh>
    <rPh sb="138" eb="140">
      <t>スイドウ</t>
    </rPh>
    <rPh sb="141" eb="143">
      <t>トウゴウ</t>
    </rPh>
    <rPh sb="146" eb="148">
      <t>シサン</t>
    </rPh>
    <rPh sb="149" eb="150">
      <t>フ</t>
    </rPh>
    <rPh sb="156" eb="158">
      <t>シサン</t>
    </rPh>
    <rPh sb="159" eb="160">
      <t>オオ</t>
    </rPh>
    <rPh sb="162" eb="164">
      <t>ホウテイ</t>
    </rPh>
    <rPh sb="164" eb="168">
      <t>タイヨウネンスウ</t>
    </rPh>
    <rPh sb="169" eb="170">
      <t>ムカ</t>
    </rPh>
    <rPh sb="176" eb="178">
      <t>ルイジ</t>
    </rPh>
    <rPh sb="178" eb="180">
      <t>ダンタイ</t>
    </rPh>
    <rPh sb="181" eb="183">
      <t>ヒカク</t>
    </rPh>
    <rPh sb="185" eb="187">
      <t>キュウゲキ</t>
    </rPh>
    <rPh sb="201" eb="203">
      <t>コンゴ</t>
    </rPh>
    <rPh sb="212" eb="215">
      <t>ケイカクテキ</t>
    </rPh>
    <rPh sb="216" eb="218">
      <t>コウシン</t>
    </rPh>
    <rPh sb="234" eb="236">
      <t>ゼンコク</t>
    </rPh>
    <rPh sb="236" eb="239">
      <t>ヘイキンチ</t>
    </rPh>
    <rPh sb="242" eb="243">
      <t>オナ</t>
    </rPh>
    <rPh sb="243" eb="245">
      <t>スイジュン</t>
    </rPh>
    <rPh sb="250" eb="252">
      <t>カンロ</t>
    </rPh>
    <rPh sb="252" eb="255">
      <t>ケイネンカ</t>
    </rPh>
    <rPh sb="255" eb="256">
      <t>リツ</t>
    </rPh>
    <rPh sb="257" eb="258">
      <t>タカ</t>
    </rPh>
    <rPh sb="263" eb="265">
      <t>ジュウブン</t>
    </rPh>
    <rPh sb="267" eb="268">
      <t>イ</t>
    </rPh>
    <rPh sb="272" eb="274">
      <t>サクテイ</t>
    </rPh>
    <rPh sb="283" eb="284">
      <t>モト</t>
    </rPh>
    <rPh sb="287" eb="289">
      <t>チャクジツ</t>
    </rPh>
    <rPh sb="290" eb="292">
      <t>コウシン</t>
    </rPh>
    <rPh sb="292" eb="294">
      <t>ジギョウ</t>
    </rPh>
    <rPh sb="295" eb="296">
      <t>スス</t>
    </rPh>
    <rPh sb="303" eb="304">
      <t>アワ</t>
    </rPh>
    <rPh sb="306" eb="309">
      <t>ゲンジツテキ</t>
    </rPh>
    <rPh sb="310" eb="312">
      <t>コウシン</t>
    </rPh>
    <rPh sb="312" eb="314">
      <t>ジギョウ</t>
    </rPh>
    <rPh sb="315" eb="317">
      <t>ケントウ</t>
    </rPh>
    <rPh sb="319" eb="321">
      <t>ザイゲン</t>
    </rPh>
    <rPh sb="321" eb="323">
      <t>カクホ</t>
    </rPh>
    <rPh sb="324" eb="3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</si>
</sst>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0.77</c:v>
                </c:pt>
                <c:pt idx="2">
                  <c:v>0.41</c:v>
                </c:pt>
                <c:pt idx="3">
                  <c:v>0.65</c:v>
                </c:pt>
                <c:pt idx="4">
                  <c:v>0.52</c:v>
                </c:pt>
              </c:numCache>
            </c:numRef>
          </c:val>
          <c:extLst>
            <c:ext xmlns:c16="http://schemas.microsoft.com/office/drawing/2014/chart" uri="{C3380CC4-5D6E-409C-BE32-E72D297353CC}">
              <c16:uniqueId val="{00000000-9770-4D3F-8FDC-6245F25FB6E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0.75</c:v>
                </c:pt>
                <c:pt idx="2">
                  <c:v>0.63</c:v>
                </c:pt>
                <c:pt idx="3">
                  <c:v>0.54</c:v>
                </c:pt>
                <c:pt idx="4">
                  <c:v>0.56999999999999995</c:v>
                </c:pt>
              </c:numCache>
            </c:numRef>
          </c:val>
          <c:smooth val="0"/>
          <c:extLst>
            <c:ext xmlns:c16="http://schemas.microsoft.com/office/drawing/2014/chart" uri="{C3380CC4-5D6E-409C-BE32-E72D297353CC}">
              <c16:uniqueId val="{00000001-9770-4D3F-8FDC-6245F25FB6E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61.55</c:v>
                </c:pt>
                <c:pt idx="1">
                  <c:v>65.52</c:v>
                </c:pt>
                <c:pt idx="2">
                  <c:v>60.36</c:v>
                </c:pt>
                <c:pt idx="3">
                  <c:v>59.26</c:v>
                </c:pt>
                <c:pt idx="4">
                  <c:v>60.2</c:v>
                </c:pt>
              </c:numCache>
            </c:numRef>
          </c:val>
          <c:extLst>
            <c:ext xmlns:c16="http://schemas.microsoft.com/office/drawing/2014/chart" uri="{C3380CC4-5D6E-409C-BE32-E72D297353CC}">
              <c16:uniqueId val="{00000000-AC55-4752-93F2-DC58F5DA25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59.74</c:v>
                </c:pt>
                <c:pt idx="2">
                  <c:v>59.46</c:v>
                </c:pt>
                <c:pt idx="3">
                  <c:v>59.67</c:v>
                </c:pt>
                <c:pt idx="4">
                  <c:v>60.12</c:v>
                </c:pt>
              </c:numCache>
            </c:numRef>
          </c:val>
          <c:smooth val="0"/>
          <c:extLst>
            <c:ext xmlns:c16="http://schemas.microsoft.com/office/drawing/2014/chart" uri="{C3380CC4-5D6E-409C-BE32-E72D297353CC}">
              <c16:uniqueId val="{00000001-AC55-4752-93F2-DC58F5DA25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76.900000000000006</c:v>
                </c:pt>
                <c:pt idx="1">
                  <c:v>76.39</c:v>
                </c:pt>
                <c:pt idx="2">
                  <c:v>81.84</c:v>
                </c:pt>
                <c:pt idx="3">
                  <c:v>81.36</c:v>
                </c:pt>
                <c:pt idx="4">
                  <c:v>81.260000000000005</c:v>
                </c:pt>
              </c:numCache>
            </c:numRef>
          </c:val>
          <c:extLst>
            <c:ext xmlns:c16="http://schemas.microsoft.com/office/drawing/2014/chart" uri="{C3380CC4-5D6E-409C-BE32-E72D297353CC}">
              <c16:uniqueId val="{00000000-E5E8-43C9-AA22-05FDD85503D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87.28</c:v>
                </c:pt>
                <c:pt idx="2">
                  <c:v>87.41</c:v>
                </c:pt>
                <c:pt idx="3">
                  <c:v>84.6</c:v>
                </c:pt>
                <c:pt idx="4">
                  <c:v>84.24</c:v>
                </c:pt>
              </c:numCache>
            </c:numRef>
          </c:val>
          <c:smooth val="0"/>
          <c:extLst>
            <c:ext xmlns:c16="http://schemas.microsoft.com/office/drawing/2014/chart" uri="{C3380CC4-5D6E-409C-BE32-E72D297353CC}">
              <c16:uniqueId val="{00000001-E5E8-43C9-AA22-05FDD85503D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88.8</c:v>
                </c:pt>
                <c:pt idx="1">
                  <c:v>83.44</c:v>
                </c:pt>
                <c:pt idx="2">
                  <c:v>95.18</c:v>
                </c:pt>
                <c:pt idx="3">
                  <c:v>98.4</c:v>
                </c:pt>
                <c:pt idx="4">
                  <c:v>103.06</c:v>
                </c:pt>
              </c:numCache>
            </c:numRef>
          </c:val>
          <c:extLst>
            <c:ext xmlns:c16="http://schemas.microsoft.com/office/drawing/2014/chart" uri="{C3380CC4-5D6E-409C-BE32-E72D297353CC}">
              <c16:uniqueId val="{00000000-F495-444E-8BDE-A0C470282F0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112.15</c:v>
                </c:pt>
                <c:pt idx="2">
                  <c:v>111.44</c:v>
                </c:pt>
                <c:pt idx="3">
                  <c:v>109.01</c:v>
                </c:pt>
                <c:pt idx="4">
                  <c:v>108.83</c:v>
                </c:pt>
              </c:numCache>
            </c:numRef>
          </c:val>
          <c:smooth val="0"/>
          <c:extLst>
            <c:ext xmlns:c16="http://schemas.microsoft.com/office/drawing/2014/chart" uri="{C3380CC4-5D6E-409C-BE32-E72D297353CC}">
              <c16:uniqueId val="{00000001-F495-444E-8BDE-A0C470282F0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54.91</c:v>
                </c:pt>
                <c:pt idx="1">
                  <c:v>45.46</c:v>
                </c:pt>
                <c:pt idx="2">
                  <c:v>47.24</c:v>
                </c:pt>
                <c:pt idx="3">
                  <c:v>49.08</c:v>
                </c:pt>
                <c:pt idx="4">
                  <c:v>50.44</c:v>
                </c:pt>
              </c:numCache>
            </c:numRef>
          </c:val>
          <c:extLst>
            <c:ext xmlns:c16="http://schemas.microsoft.com/office/drawing/2014/chart" uri="{C3380CC4-5D6E-409C-BE32-E72D297353CC}">
              <c16:uniqueId val="{00000000-A2A4-457C-A489-21121BAF75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46.94</c:v>
                </c:pt>
                <c:pt idx="2">
                  <c:v>47.62</c:v>
                </c:pt>
                <c:pt idx="3">
                  <c:v>48.17</c:v>
                </c:pt>
                <c:pt idx="4">
                  <c:v>48.83</c:v>
                </c:pt>
              </c:numCache>
            </c:numRef>
          </c:val>
          <c:smooth val="0"/>
          <c:extLst>
            <c:ext xmlns:c16="http://schemas.microsoft.com/office/drawing/2014/chart" uri="{C3380CC4-5D6E-409C-BE32-E72D297353CC}">
              <c16:uniqueId val="{00000001-A2A4-457C-A489-21121BAF75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8.0299999999999994</c:v>
                </c:pt>
                <c:pt idx="1">
                  <c:v>27.95</c:v>
                </c:pt>
                <c:pt idx="2">
                  <c:v>72.989999999999995</c:v>
                </c:pt>
                <c:pt idx="3">
                  <c:v>73.06</c:v>
                </c:pt>
                <c:pt idx="4">
                  <c:v>72.41</c:v>
                </c:pt>
              </c:numCache>
            </c:numRef>
          </c:val>
          <c:extLst>
            <c:ext xmlns:c16="http://schemas.microsoft.com/office/drawing/2014/chart" uri="{C3380CC4-5D6E-409C-BE32-E72D297353CC}">
              <c16:uniqueId val="{00000000-4E7F-4A07-A966-F56DABDB23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14.48</c:v>
                </c:pt>
                <c:pt idx="2">
                  <c:v>16.27</c:v>
                </c:pt>
                <c:pt idx="3">
                  <c:v>17.12</c:v>
                </c:pt>
                <c:pt idx="4">
                  <c:v>18.18</c:v>
                </c:pt>
              </c:numCache>
            </c:numRef>
          </c:val>
          <c:smooth val="0"/>
          <c:extLst>
            <c:ext xmlns:c16="http://schemas.microsoft.com/office/drawing/2014/chart" uri="{C3380CC4-5D6E-409C-BE32-E72D297353CC}">
              <c16:uniqueId val="{00000001-4E7F-4A07-A966-F56DABDB23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67.34</c:v>
                </c:pt>
                <c:pt idx="1">
                  <c:v>86.11</c:v>
                </c:pt>
                <c:pt idx="2">
                  <c:v>93.49</c:v>
                </c:pt>
                <c:pt idx="3">
                  <c:v>97.07</c:v>
                </c:pt>
                <c:pt idx="4">
                  <c:v>112.05</c:v>
                </c:pt>
              </c:numCache>
            </c:numRef>
          </c:val>
          <c:extLst>
            <c:ext xmlns:c16="http://schemas.microsoft.com/office/drawing/2014/chart" uri="{C3380CC4-5D6E-409C-BE32-E72D297353CC}">
              <c16:uniqueId val="{00000000-C6C0-4FDD-9606-3FBCF92B2B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1</c:v>
                </c:pt>
                <c:pt idx="2">
                  <c:v>1.03</c:v>
                </c:pt>
                <c:pt idx="3">
                  <c:v>3.7</c:v>
                </c:pt>
                <c:pt idx="4">
                  <c:v>4.34</c:v>
                </c:pt>
              </c:numCache>
            </c:numRef>
          </c:val>
          <c:smooth val="0"/>
          <c:extLst>
            <c:ext xmlns:c16="http://schemas.microsoft.com/office/drawing/2014/chart" uri="{C3380CC4-5D6E-409C-BE32-E72D297353CC}">
              <c16:uniqueId val="{00000001-C6C0-4FDD-9606-3FBCF92B2B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593.84</c:v>
                </c:pt>
                <c:pt idx="1">
                  <c:v>397.78</c:v>
                </c:pt>
                <c:pt idx="2">
                  <c:v>497.93</c:v>
                </c:pt>
                <c:pt idx="3">
                  <c:v>408.17</c:v>
                </c:pt>
                <c:pt idx="4">
                  <c:v>383.41</c:v>
                </c:pt>
              </c:numCache>
            </c:numRef>
          </c:val>
          <c:extLst>
            <c:ext xmlns:c16="http://schemas.microsoft.com/office/drawing/2014/chart" uri="{C3380CC4-5D6E-409C-BE32-E72D297353CC}">
              <c16:uniqueId val="{00000000-F5B1-457A-9116-6A55FA02F7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355.5</c:v>
                </c:pt>
                <c:pt idx="2">
                  <c:v>349.83</c:v>
                </c:pt>
                <c:pt idx="3">
                  <c:v>365.18</c:v>
                </c:pt>
                <c:pt idx="4">
                  <c:v>327.77</c:v>
                </c:pt>
              </c:numCache>
            </c:numRef>
          </c:val>
          <c:smooth val="0"/>
          <c:extLst>
            <c:ext xmlns:c16="http://schemas.microsoft.com/office/drawing/2014/chart" uri="{C3380CC4-5D6E-409C-BE32-E72D297353CC}">
              <c16:uniqueId val="{00000001-F5B1-457A-9116-6A55FA02F7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303.67</c:v>
                </c:pt>
                <c:pt idx="1">
                  <c:v>499.4</c:v>
                </c:pt>
                <c:pt idx="2">
                  <c:v>500.35</c:v>
                </c:pt>
                <c:pt idx="3">
                  <c:v>486.87</c:v>
                </c:pt>
                <c:pt idx="4">
                  <c:v>562.16</c:v>
                </c:pt>
              </c:numCache>
            </c:numRef>
          </c:val>
          <c:extLst>
            <c:ext xmlns:c16="http://schemas.microsoft.com/office/drawing/2014/chart" uri="{C3380CC4-5D6E-409C-BE32-E72D297353CC}">
              <c16:uniqueId val="{00000000-FBE7-48CF-8561-3B835ADE396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312.58</c:v>
                </c:pt>
                <c:pt idx="2">
                  <c:v>314.87</c:v>
                </c:pt>
                <c:pt idx="3">
                  <c:v>371.65</c:v>
                </c:pt>
                <c:pt idx="4">
                  <c:v>397.1</c:v>
                </c:pt>
              </c:numCache>
            </c:numRef>
          </c:val>
          <c:smooth val="0"/>
          <c:extLst>
            <c:ext xmlns:c16="http://schemas.microsoft.com/office/drawing/2014/chart" uri="{C3380CC4-5D6E-409C-BE32-E72D297353CC}">
              <c16:uniqueId val="{00000001-FBE7-48CF-8561-3B835ADE396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85.21</c:v>
                </c:pt>
                <c:pt idx="1">
                  <c:v>76.81</c:v>
                </c:pt>
                <c:pt idx="2">
                  <c:v>77.95</c:v>
                </c:pt>
                <c:pt idx="3">
                  <c:v>78.540000000000006</c:v>
                </c:pt>
                <c:pt idx="4">
                  <c:v>65.150000000000006</c:v>
                </c:pt>
              </c:numCache>
            </c:numRef>
          </c:val>
          <c:extLst>
            <c:ext xmlns:c16="http://schemas.microsoft.com/office/drawing/2014/chart" uri="{C3380CC4-5D6E-409C-BE32-E72D297353CC}">
              <c16:uniqueId val="{00000000-49E5-4B68-9B00-6D60770418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104.57</c:v>
                </c:pt>
                <c:pt idx="2">
                  <c:v>103.54</c:v>
                </c:pt>
                <c:pt idx="3">
                  <c:v>98.77</c:v>
                </c:pt>
                <c:pt idx="4">
                  <c:v>95.79</c:v>
                </c:pt>
              </c:numCache>
            </c:numRef>
          </c:val>
          <c:smooth val="0"/>
          <c:extLst>
            <c:ext xmlns:c16="http://schemas.microsoft.com/office/drawing/2014/chart" uri="{C3380CC4-5D6E-409C-BE32-E72D297353CC}">
              <c16:uniqueId val="{00000001-49E5-4B68-9B00-6D60770418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186.67</c:v>
                </c:pt>
                <c:pt idx="1">
                  <c:v>208.85</c:v>
                </c:pt>
                <c:pt idx="2">
                  <c:v>206.26</c:v>
                </c:pt>
                <c:pt idx="3">
                  <c:v>205.79</c:v>
                </c:pt>
                <c:pt idx="4">
                  <c:v>202.17</c:v>
                </c:pt>
              </c:numCache>
            </c:numRef>
          </c:val>
          <c:extLst>
            <c:ext xmlns:c16="http://schemas.microsoft.com/office/drawing/2014/chart" uri="{C3380CC4-5D6E-409C-BE32-E72D297353CC}">
              <c16:uniqueId val="{00000000-C0A6-46F9-908E-4026305024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165.47</c:v>
                </c:pt>
                <c:pt idx="2">
                  <c:v>167.46</c:v>
                </c:pt>
                <c:pt idx="3">
                  <c:v>173.67</c:v>
                </c:pt>
                <c:pt idx="4">
                  <c:v>171.13</c:v>
                </c:pt>
              </c:numCache>
            </c:numRef>
          </c:val>
          <c:smooth val="0"/>
          <c:extLst>
            <c:ext xmlns:c16="http://schemas.microsoft.com/office/drawing/2014/chart" uri="{C3380CC4-5D6E-409C-BE32-E72D297353CC}">
              <c16:uniqueId val="{00000001-C0A6-46F9-908E-4026305024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U1" zoomScaleNormal="100" workbookViewId="0">
      <selection activeCell="CE53" sqref="CE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富山県　南砺市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49492</v>
      </c>
      <c r="AM8" s="61"/>
      <c r="AN8" s="61"/>
      <c r="AO8" s="61"/>
      <c r="AP8" s="61"/>
      <c r="AQ8" s="61"/>
      <c r="AR8" s="61"/>
      <c r="AS8" s="61"/>
      <c r="AT8" s="52">
        <f>データ!$S$6</f>
        <v>668.64</v>
      </c>
      <c r="AU8" s="53"/>
      <c r="AV8" s="53"/>
      <c r="AW8" s="53"/>
      <c r="AX8" s="53"/>
      <c r="AY8" s="53"/>
      <c r="AZ8" s="53"/>
      <c r="BA8" s="53"/>
      <c r="BB8" s="54">
        <f>データ!$T$6</f>
        <v>74.02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68.8</v>
      </c>
      <c r="J10" s="53"/>
      <c r="K10" s="53"/>
      <c r="L10" s="53"/>
      <c r="M10" s="53"/>
      <c r="N10" s="53"/>
      <c r="O10" s="64"/>
      <c r="P10" s="54">
        <f>データ!$P$6</f>
        <v>98.95</v>
      </c>
      <c r="Q10" s="54"/>
      <c r="R10" s="54"/>
      <c r="S10" s="54"/>
      <c r="T10" s="54"/>
      <c r="U10" s="54"/>
      <c r="V10" s="54"/>
      <c r="W10" s="61">
        <f>データ!$Q$6</f>
        <v>3190</v>
      </c>
      <c r="X10" s="61"/>
      <c r="Y10" s="61"/>
      <c r="Z10" s="61"/>
      <c r="AA10" s="61"/>
      <c r="AB10" s="61"/>
      <c r="AC10" s="61"/>
      <c r="AD10" s="2"/>
      <c r="AE10" s="2"/>
      <c r="AF10" s="2"/>
      <c r="AG10" s="2"/>
      <c r="AH10" s="4"/>
      <c r="AI10" s="4"/>
      <c r="AJ10" s="4"/>
      <c r="AK10" s="4"/>
      <c r="AL10" s="61">
        <f>データ!$U$6</f>
        <v>48720</v>
      </c>
      <c r="AM10" s="61"/>
      <c r="AN10" s="61"/>
      <c r="AO10" s="61"/>
      <c r="AP10" s="61"/>
      <c r="AQ10" s="61"/>
      <c r="AR10" s="61"/>
      <c r="AS10" s="61"/>
      <c r="AT10" s="52">
        <f>データ!$V$6</f>
        <v>193.08</v>
      </c>
      <c r="AU10" s="53"/>
      <c r="AV10" s="53"/>
      <c r="AW10" s="53"/>
      <c r="AX10" s="53"/>
      <c r="AY10" s="53"/>
      <c r="AZ10" s="53"/>
      <c r="BA10" s="53"/>
      <c r="BB10" s="54">
        <f>データ!$W$6</f>
        <v>252.33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0"/>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0"/>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0"/>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0"/>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0"/>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0"/>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0"/>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0"/>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0"/>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0"/>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0"/>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0"/>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0"/>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0"/>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0"/>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0"/>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0"/>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0"/>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0"/>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0"/>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0"/>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0"/>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0"/>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0"/>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0"/>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112</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1"/>
      <c r="BM60" s="92"/>
      <c r="BN60" s="92"/>
      <c r="BO60" s="92"/>
      <c r="BP60" s="92"/>
      <c r="BQ60" s="92"/>
      <c r="BR60" s="92"/>
      <c r="BS60" s="92"/>
      <c r="BT60" s="92"/>
      <c r="BU60" s="92"/>
      <c r="BV60" s="92"/>
      <c r="BW60" s="92"/>
      <c r="BX60" s="92"/>
      <c r="BY60" s="92"/>
      <c r="BZ60" s="93"/>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9lod8v/Sx09UxiLMWPYa1MRirdqRQ8X+bBYjB11/lYV0UECq2YJkGOwElgjetD+LoFTaJ4quk6xtn8ZYLpgkw==" saltValue="kIEPF8HUsvD4Yby/POVC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5" t="s">
        <v>50</v>
      </c>
      <c r="I3" s="96"/>
      <c r="J3" s="96"/>
      <c r="K3" s="96"/>
      <c r="L3" s="96"/>
      <c r="M3" s="96"/>
      <c r="N3" s="96"/>
      <c r="O3" s="96"/>
      <c r="P3" s="96"/>
      <c r="Q3" s="96"/>
      <c r="R3" s="96"/>
      <c r="S3" s="96"/>
      <c r="T3" s="96"/>
      <c r="U3" s="96"/>
      <c r="V3" s="96"/>
      <c r="W3" s="97"/>
      <c r="X3" s="101" t="s">
        <v>51</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52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53</v>
      </c>
      <c r="B4" s="31"/>
      <c r="C4" s="31"/>
      <c r="D4" s="31"/>
      <c r="E4" s="31"/>
      <c r="F4" s="31"/>
      <c r="G4" s="31"/>
      <c r="H4" s="98"/>
      <c r="I4" s="99"/>
      <c r="J4" s="99"/>
      <c r="K4" s="99"/>
      <c r="L4" s="99"/>
      <c r="M4" s="99"/>
      <c r="N4" s="99"/>
      <c r="O4" s="99"/>
      <c r="P4" s="99"/>
      <c r="Q4" s="99"/>
      <c r="R4" s="99"/>
      <c r="S4" s="99"/>
      <c r="T4" s="99"/>
      <c r="U4" s="99"/>
      <c r="V4" s="99"/>
      <c r="W4" s="100"/>
      <c r="X4" s="94" t="s">
        <v>54</v>
      </c>
      <c r="Y4" s="94"/>
      <c r="Z4" s="94"/>
      <c r="AA4" s="94"/>
      <c r="AB4" s="94"/>
      <c r="AC4" s="94"/>
      <c r="AD4" s="94"/>
      <c r="AE4" s="94"/>
      <c r="AF4" s="94"/>
      <c r="AG4" s="94"/>
      <c r="AH4" s="94"/>
      <c r="AI4" s="94" t="s">
        <v>55</v>
      </c>
      <c r="AJ4" s="94"/>
      <c r="AK4" s="94"/>
      <c r="AL4" s="94"/>
      <c r="AM4" s="94"/>
      <c r="AN4" s="94"/>
      <c r="AO4" s="94"/>
      <c r="AP4" s="94"/>
      <c r="AQ4" s="94"/>
      <c r="AR4" s="94"/>
      <c r="AS4" s="94"/>
      <c r="AT4" s="94" t="s">
        <v>56</v>
      </c>
      <c r="AU4" s="94"/>
      <c r="AV4" s="94"/>
      <c r="AW4" s="94"/>
      <c r="AX4" s="94"/>
      <c r="AY4" s="94"/>
      <c r="AZ4" s="94"/>
      <c r="BA4" s="94"/>
      <c r="BB4" s="94"/>
      <c r="BC4" s="94"/>
      <c r="BD4" s="94"/>
      <c r="BE4" s="94" t="s">
        <v>57</v>
      </c>
      <c r="BF4" s="94"/>
      <c r="BG4" s="94"/>
      <c r="BH4" s="94"/>
      <c r="BI4" s="94"/>
      <c r="BJ4" s="94"/>
      <c r="BK4" s="94"/>
      <c r="BL4" s="94"/>
      <c r="BM4" s="94"/>
      <c r="BN4" s="94"/>
      <c r="BO4" s="94"/>
      <c r="BP4" s="94" t="s">
        <v>58</v>
      </c>
      <c r="BQ4" s="94"/>
      <c r="BR4" s="94"/>
      <c r="BS4" s="94"/>
      <c r="BT4" s="94"/>
      <c r="BU4" s="94"/>
      <c r="BV4" s="94"/>
      <c r="BW4" s="94"/>
      <c r="BX4" s="94"/>
      <c r="BY4" s="94"/>
      <c r="BZ4" s="94"/>
      <c r="CA4" s="94" t="s">
        <v>59</v>
      </c>
      <c r="CB4" s="94"/>
      <c r="CC4" s="94"/>
      <c r="CD4" s="94"/>
      <c r="CE4" s="94"/>
      <c r="CF4" s="94"/>
      <c r="CG4" s="94"/>
      <c r="CH4" s="94"/>
      <c r="CI4" s="94"/>
      <c r="CJ4" s="94"/>
      <c r="CK4" s="94"/>
      <c r="CL4" s="94" t="s">
        <v>60</v>
      </c>
      <c r="CM4" s="94"/>
      <c r="CN4" s="94"/>
      <c r="CO4" s="94"/>
      <c r="CP4" s="94"/>
      <c r="CQ4" s="94"/>
      <c r="CR4" s="94"/>
      <c r="CS4" s="94"/>
      <c r="CT4" s="94"/>
      <c r="CU4" s="94"/>
      <c r="CV4" s="94"/>
      <c r="CW4" s="94" t="s">
        <v>61</v>
      </c>
      <c r="CX4" s="94"/>
      <c r="CY4" s="94"/>
      <c r="CZ4" s="94"/>
      <c r="DA4" s="94"/>
      <c r="DB4" s="94"/>
      <c r="DC4" s="94"/>
      <c r="DD4" s="94"/>
      <c r="DE4" s="94"/>
      <c r="DF4" s="94"/>
      <c r="DG4" s="94"/>
      <c r="DH4" s="94" t="s">
        <v>62</v>
      </c>
      <c r="DI4" s="94"/>
      <c r="DJ4" s="94"/>
      <c r="DK4" s="94"/>
      <c r="DL4" s="94"/>
      <c r="DM4" s="94"/>
      <c r="DN4" s="94"/>
      <c r="DO4" s="94"/>
      <c r="DP4" s="94"/>
      <c r="DQ4" s="94"/>
      <c r="DR4" s="94"/>
      <c r="DS4" s="94" t="s">
        <v>63</v>
      </c>
      <c r="DT4" s="94"/>
      <c r="DU4" s="94"/>
      <c r="DV4" s="94"/>
      <c r="DW4" s="94"/>
      <c r="DX4" s="94"/>
      <c r="DY4" s="94"/>
      <c r="DZ4" s="94"/>
      <c r="EA4" s="94"/>
      <c r="EB4" s="94"/>
      <c r="EC4" s="94"/>
      <c r="ED4" s="94" t="s">
        <v>64</v>
      </c>
      <c r="EE4" s="94"/>
      <c r="EF4" s="94"/>
      <c r="EG4" s="94"/>
      <c r="EH4" s="94"/>
      <c r="EI4" s="94"/>
      <c r="EJ4" s="94"/>
      <c r="EK4" s="94"/>
      <c r="EL4" s="94"/>
      <c r="EM4" s="94"/>
      <c r="EN4" s="94"/>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162108</v>
      </c>
      <c r="D6" s="34">
        <f t="shared" si="3"/>
        <v>46</v>
      </c>
      <c r="E6" s="34">
        <f t="shared" si="3"/>
        <v>1</v>
      </c>
      <c r="F6" s="34">
        <f t="shared" si="3"/>
        <v>0</v>
      </c>
      <c r="G6" s="34">
        <f t="shared" si="3"/>
        <v>1</v>
      </c>
      <c r="H6" s="34" t="str">
        <f t="shared" si="3"/>
        <v>富山県　南砺市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68.8</v>
      </c>
      <c r="P6" s="35">
        <f t="shared" si="3"/>
        <v>98.95</v>
      </c>
      <c r="Q6" s="35">
        <f t="shared" si="3"/>
        <v>3190</v>
      </c>
      <c r="R6" s="35">
        <f t="shared" si="3"/>
        <v>49492</v>
      </c>
      <c r="S6" s="35">
        <f t="shared" si="3"/>
        <v>668.64</v>
      </c>
      <c r="T6" s="35">
        <f t="shared" si="3"/>
        <v>74.02</v>
      </c>
      <c r="U6" s="35">
        <f t="shared" si="3"/>
        <v>48720</v>
      </c>
      <c r="V6" s="35">
        <f t="shared" si="3"/>
        <v>193.08</v>
      </c>
      <c r="W6" s="35">
        <f t="shared" si="3"/>
        <v>252.33</v>
      </c>
      <c r="X6" s="36">
        <f>IF(X7="",NA(),X7)</f>
        <v>88.8</v>
      </c>
      <c r="Y6" s="36">
        <f t="shared" ref="Y6:AG6" si="4">IF(Y7="",NA(),Y7)</f>
        <v>83.44</v>
      </c>
      <c r="Z6" s="36">
        <f t="shared" si="4"/>
        <v>95.18</v>
      </c>
      <c r="AA6" s="36">
        <f t="shared" si="4"/>
        <v>98.4</v>
      </c>
      <c r="AB6" s="36">
        <f t="shared" si="4"/>
        <v>103.06</v>
      </c>
      <c r="AC6" s="36">
        <f t="shared" si="4"/>
        <v>110.95</v>
      </c>
      <c r="AD6" s="36">
        <f t="shared" si="4"/>
        <v>112.15</v>
      </c>
      <c r="AE6" s="36">
        <f t="shared" si="4"/>
        <v>111.44</v>
      </c>
      <c r="AF6" s="36">
        <f t="shared" si="4"/>
        <v>109.01</v>
      </c>
      <c r="AG6" s="36">
        <f t="shared" si="4"/>
        <v>108.83</v>
      </c>
      <c r="AH6" s="35" t="str">
        <f>IF(AH7="","",IF(AH7="-","【-】","【"&amp;SUBSTITUTE(TEXT(AH7,"#,##0.00"),"-","△")&amp;"】"))</f>
        <v>【110.27】</v>
      </c>
      <c r="AI6" s="36">
        <f>IF(AI7="",NA(),AI7)</f>
        <v>67.34</v>
      </c>
      <c r="AJ6" s="36">
        <f t="shared" ref="AJ6:AR6" si="5">IF(AJ7="",NA(),AJ7)</f>
        <v>86.11</v>
      </c>
      <c r="AK6" s="36">
        <f t="shared" si="5"/>
        <v>93.49</v>
      </c>
      <c r="AL6" s="36">
        <f t="shared" si="5"/>
        <v>97.07</v>
      </c>
      <c r="AM6" s="36">
        <f t="shared" si="5"/>
        <v>112.05</v>
      </c>
      <c r="AN6" s="36">
        <f t="shared" si="5"/>
        <v>3.91</v>
      </c>
      <c r="AO6" s="36">
        <f t="shared" si="5"/>
        <v>1</v>
      </c>
      <c r="AP6" s="36">
        <f t="shared" si="5"/>
        <v>1.03</v>
      </c>
      <c r="AQ6" s="36">
        <f t="shared" si="5"/>
        <v>3.7</v>
      </c>
      <c r="AR6" s="36">
        <f t="shared" si="5"/>
        <v>4.34</v>
      </c>
      <c r="AS6" s="35" t="str">
        <f>IF(AS7="","",IF(AS7="-","【-】","【"&amp;SUBSTITUTE(TEXT(AS7,"#,##0.00"),"-","△")&amp;"】"))</f>
        <v>【1.15】</v>
      </c>
      <c r="AT6" s="36">
        <f>IF(AT7="",NA(),AT7)</f>
        <v>593.84</v>
      </c>
      <c r="AU6" s="36">
        <f t="shared" ref="AU6:BC6" si="6">IF(AU7="",NA(),AU7)</f>
        <v>397.78</v>
      </c>
      <c r="AV6" s="36">
        <f t="shared" si="6"/>
        <v>497.93</v>
      </c>
      <c r="AW6" s="36">
        <f t="shared" si="6"/>
        <v>408.17</v>
      </c>
      <c r="AX6" s="36">
        <f t="shared" si="6"/>
        <v>383.41</v>
      </c>
      <c r="AY6" s="36">
        <f t="shared" si="6"/>
        <v>377.63</v>
      </c>
      <c r="AZ6" s="36">
        <f t="shared" si="6"/>
        <v>355.5</v>
      </c>
      <c r="BA6" s="36">
        <f t="shared" si="6"/>
        <v>349.83</v>
      </c>
      <c r="BB6" s="36">
        <f t="shared" si="6"/>
        <v>365.18</v>
      </c>
      <c r="BC6" s="36">
        <f t="shared" si="6"/>
        <v>327.77</v>
      </c>
      <c r="BD6" s="35" t="str">
        <f>IF(BD7="","",IF(BD7="-","【-】","【"&amp;SUBSTITUTE(TEXT(BD7,"#,##0.00"),"-","△")&amp;"】"))</f>
        <v>【260.31】</v>
      </c>
      <c r="BE6" s="36">
        <f>IF(BE7="",NA(),BE7)</f>
        <v>303.67</v>
      </c>
      <c r="BF6" s="36">
        <f t="shared" ref="BF6:BN6" si="7">IF(BF7="",NA(),BF7)</f>
        <v>499.4</v>
      </c>
      <c r="BG6" s="36">
        <f t="shared" si="7"/>
        <v>500.35</v>
      </c>
      <c r="BH6" s="36">
        <f t="shared" si="7"/>
        <v>486.87</v>
      </c>
      <c r="BI6" s="36">
        <f t="shared" si="7"/>
        <v>562.16</v>
      </c>
      <c r="BJ6" s="36">
        <f t="shared" si="7"/>
        <v>364.71</v>
      </c>
      <c r="BK6" s="36">
        <f t="shared" si="7"/>
        <v>312.58</v>
      </c>
      <c r="BL6" s="36">
        <f t="shared" si="7"/>
        <v>314.87</v>
      </c>
      <c r="BM6" s="36">
        <f t="shared" si="7"/>
        <v>371.65</v>
      </c>
      <c r="BN6" s="36">
        <f t="shared" si="7"/>
        <v>397.1</v>
      </c>
      <c r="BO6" s="35" t="str">
        <f>IF(BO7="","",IF(BO7="-","【-】","【"&amp;SUBSTITUTE(TEXT(BO7,"#,##0.00"),"-","△")&amp;"】"))</f>
        <v>【275.67】</v>
      </c>
      <c r="BP6" s="36">
        <f>IF(BP7="",NA(),BP7)</f>
        <v>85.21</v>
      </c>
      <c r="BQ6" s="36">
        <f t="shared" ref="BQ6:BY6" si="8">IF(BQ7="",NA(),BQ7)</f>
        <v>76.81</v>
      </c>
      <c r="BR6" s="36">
        <f t="shared" si="8"/>
        <v>77.95</v>
      </c>
      <c r="BS6" s="36">
        <f t="shared" si="8"/>
        <v>78.540000000000006</v>
      </c>
      <c r="BT6" s="36">
        <f t="shared" si="8"/>
        <v>65.150000000000006</v>
      </c>
      <c r="BU6" s="36">
        <f t="shared" si="8"/>
        <v>100.65</v>
      </c>
      <c r="BV6" s="36">
        <f t="shared" si="8"/>
        <v>104.57</v>
      </c>
      <c r="BW6" s="36">
        <f t="shared" si="8"/>
        <v>103.54</v>
      </c>
      <c r="BX6" s="36">
        <f t="shared" si="8"/>
        <v>98.77</v>
      </c>
      <c r="BY6" s="36">
        <f t="shared" si="8"/>
        <v>95.79</v>
      </c>
      <c r="BZ6" s="35" t="str">
        <f>IF(BZ7="","",IF(BZ7="-","【-】","【"&amp;SUBSTITUTE(TEXT(BZ7,"#,##0.00"),"-","△")&amp;"】"))</f>
        <v>【100.05】</v>
      </c>
      <c r="CA6" s="36">
        <f>IF(CA7="",NA(),CA7)</f>
        <v>186.67</v>
      </c>
      <c r="CB6" s="36">
        <f t="shared" ref="CB6:CJ6" si="9">IF(CB7="",NA(),CB7)</f>
        <v>208.85</v>
      </c>
      <c r="CC6" s="36">
        <f t="shared" si="9"/>
        <v>206.26</v>
      </c>
      <c r="CD6" s="36">
        <f t="shared" si="9"/>
        <v>205.79</v>
      </c>
      <c r="CE6" s="36">
        <f t="shared" si="9"/>
        <v>202.17</v>
      </c>
      <c r="CF6" s="36">
        <f t="shared" si="9"/>
        <v>170.19</v>
      </c>
      <c r="CG6" s="36">
        <f t="shared" si="9"/>
        <v>165.47</v>
      </c>
      <c r="CH6" s="36">
        <f t="shared" si="9"/>
        <v>167.46</v>
      </c>
      <c r="CI6" s="36">
        <f t="shared" si="9"/>
        <v>173.67</v>
      </c>
      <c r="CJ6" s="36">
        <f t="shared" si="9"/>
        <v>171.13</v>
      </c>
      <c r="CK6" s="35" t="str">
        <f>IF(CK7="","",IF(CK7="-","【-】","【"&amp;SUBSTITUTE(TEXT(CK7,"#,##0.00"),"-","△")&amp;"】"))</f>
        <v>【166.40】</v>
      </c>
      <c r="CL6" s="36">
        <f>IF(CL7="",NA(),CL7)</f>
        <v>61.55</v>
      </c>
      <c r="CM6" s="36">
        <f t="shared" ref="CM6:CU6" si="10">IF(CM7="",NA(),CM7)</f>
        <v>65.52</v>
      </c>
      <c r="CN6" s="36">
        <f t="shared" si="10"/>
        <v>60.36</v>
      </c>
      <c r="CO6" s="36">
        <f t="shared" si="10"/>
        <v>59.26</v>
      </c>
      <c r="CP6" s="36">
        <f t="shared" si="10"/>
        <v>60.2</v>
      </c>
      <c r="CQ6" s="36">
        <f t="shared" si="10"/>
        <v>59.01</v>
      </c>
      <c r="CR6" s="36">
        <f t="shared" si="10"/>
        <v>59.74</v>
      </c>
      <c r="CS6" s="36">
        <f t="shared" si="10"/>
        <v>59.46</v>
      </c>
      <c r="CT6" s="36">
        <f t="shared" si="10"/>
        <v>59.67</v>
      </c>
      <c r="CU6" s="36">
        <f t="shared" si="10"/>
        <v>60.12</v>
      </c>
      <c r="CV6" s="35" t="str">
        <f>IF(CV7="","",IF(CV7="-","【-】","【"&amp;SUBSTITUTE(TEXT(CV7,"#,##0.00"),"-","△")&amp;"】"))</f>
        <v>【60.69】</v>
      </c>
      <c r="CW6" s="36">
        <f>IF(CW7="",NA(),CW7)</f>
        <v>76.900000000000006</v>
      </c>
      <c r="CX6" s="36">
        <f t="shared" ref="CX6:DF6" si="11">IF(CX7="",NA(),CX7)</f>
        <v>76.39</v>
      </c>
      <c r="CY6" s="36">
        <f t="shared" si="11"/>
        <v>81.84</v>
      </c>
      <c r="CZ6" s="36">
        <f t="shared" si="11"/>
        <v>81.36</v>
      </c>
      <c r="DA6" s="36">
        <f t="shared" si="11"/>
        <v>81.260000000000005</v>
      </c>
      <c r="DB6" s="36">
        <f t="shared" si="11"/>
        <v>85.37</v>
      </c>
      <c r="DC6" s="36">
        <f t="shared" si="11"/>
        <v>87.28</v>
      </c>
      <c r="DD6" s="36">
        <f t="shared" si="11"/>
        <v>87.41</v>
      </c>
      <c r="DE6" s="36">
        <f t="shared" si="11"/>
        <v>84.6</v>
      </c>
      <c r="DF6" s="36">
        <f t="shared" si="11"/>
        <v>84.24</v>
      </c>
      <c r="DG6" s="35" t="str">
        <f>IF(DG7="","",IF(DG7="-","【-】","【"&amp;SUBSTITUTE(TEXT(DG7,"#,##0.00"),"-","△")&amp;"】"))</f>
        <v>【89.82】</v>
      </c>
      <c r="DH6" s="36">
        <f>IF(DH7="",NA(),DH7)</f>
        <v>54.91</v>
      </c>
      <c r="DI6" s="36">
        <f t="shared" ref="DI6:DQ6" si="12">IF(DI7="",NA(),DI7)</f>
        <v>45.46</v>
      </c>
      <c r="DJ6" s="36">
        <f t="shared" si="12"/>
        <v>47.24</v>
      </c>
      <c r="DK6" s="36">
        <f t="shared" si="12"/>
        <v>49.08</v>
      </c>
      <c r="DL6" s="36">
        <f t="shared" si="12"/>
        <v>50.44</v>
      </c>
      <c r="DM6" s="36">
        <f t="shared" si="12"/>
        <v>46.9</v>
      </c>
      <c r="DN6" s="36">
        <f t="shared" si="12"/>
        <v>46.94</v>
      </c>
      <c r="DO6" s="36">
        <f t="shared" si="12"/>
        <v>47.62</v>
      </c>
      <c r="DP6" s="36">
        <f t="shared" si="12"/>
        <v>48.17</v>
      </c>
      <c r="DQ6" s="36">
        <f t="shared" si="12"/>
        <v>48.83</v>
      </c>
      <c r="DR6" s="35" t="str">
        <f>IF(DR7="","",IF(DR7="-","【-】","【"&amp;SUBSTITUTE(TEXT(DR7,"#,##0.00"),"-","△")&amp;"】"))</f>
        <v>【50.19】</v>
      </c>
      <c r="DS6" s="36">
        <f>IF(DS7="",NA(),DS7)</f>
        <v>8.0299999999999994</v>
      </c>
      <c r="DT6" s="36">
        <f t="shared" ref="DT6:EB6" si="13">IF(DT7="",NA(),DT7)</f>
        <v>27.95</v>
      </c>
      <c r="DU6" s="36">
        <f t="shared" si="13"/>
        <v>72.989999999999995</v>
      </c>
      <c r="DV6" s="36">
        <f t="shared" si="13"/>
        <v>73.06</v>
      </c>
      <c r="DW6" s="36">
        <f t="shared" si="13"/>
        <v>72.41</v>
      </c>
      <c r="DX6" s="36">
        <f t="shared" si="13"/>
        <v>12.03</v>
      </c>
      <c r="DY6" s="36">
        <f t="shared" si="13"/>
        <v>14.48</v>
      </c>
      <c r="DZ6" s="36">
        <f t="shared" si="13"/>
        <v>16.27</v>
      </c>
      <c r="EA6" s="36">
        <f t="shared" si="13"/>
        <v>17.12</v>
      </c>
      <c r="EB6" s="36">
        <f t="shared" si="13"/>
        <v>18.18</v>
      </c>
      <c r="EC6" s="35" t="str">
        <f>IF(EC7="","",IF(EC7="-","【-】","【"&amp;SUBSTITUTE(TEXT(EC7,"#,##0.00"),"-","△")&amp;"】"))</f>
        <v>【20.63】</v>
      </c>
      <c r="ED6" s="36">
        <f>IF(ED7="",NA(),ED7)</f>
        <v>0.33</v>
      </c>
      <c r="EE6" s="36">
        <f t="shared" ref="EE6:EM6" si="14">IF(EE7="",NA(),EE7)</f>
        <v>0.77</v>
      </c>
      <c r="EF6" s="36">
        <f t="shared" si="14"/>
        <v>0.41</v>
      </c>
      <c r="EG6" s="36">
        <f t="shared" si="14"/>
        <v>0.65</v>
      </c>
      <c r="EH6" s="36">
        <f t="shared" si="14"/>
        <v>0.52</v>
      </c>
      <c r="EI6" s="36">
        <f t="shared" si="14"/>
        <v>0.61</v>
      </c>
      <c r="EJ6" s="36">
        <f t="shared" si="14"/>
        <v>0.75</v>
      </c>
      <c r="EK6" s="36">
        <f t="shared" si="14"/>
        <v>0.63</v>
      </c>
      <c r="EL6" s="36">
        <f t="shared" si="14"/>
        <v>0.54</v>
      </c>
      <c r="EM6" s="36">
        <f t="shared" si="14"/>
        <v>0.56999999999999995</v>
      </c>
      <c r="EN6" s="35" t="str">
        <f>IF(EN7="","",IF(EN7="-","【-】","【"&amp;SUBSTITUTE(TEXT(EN7,"#,##0.00"),"-","△")&amp;"】"))</f>
        <v>【0.69】</v>
      </c>
    </row>
    <row r="7" spans="1:144" s="37" customFormat="1" x14ac:dyDescent="0.15">
      <c r="A7" s="29"/>
      <c r="B7" s="38">
        <v>2020</v>
      </c>
      <c r="C7" s="38">
        <v>162108</v>
      </c>
      <c r="D7" s="38">
        <v>46</v>
      </c>
      <c r="E7" s="38">
        <v>1</v>
      </c>
      <c r="F7" s="38">
        <v>0</v>
      </c>
      <c r="G7" s="38">
        <v>1</v>
      </c>
      <c r="H7" s="38" t="s">
        <v>93</v>
      </c>
      <c r="I7" s="38" t="s">
        <v>94</v>
      </c>
      <c r="J7" s="38" t="s">
        <v>95</v>
      </c>
      <c r="K7" s="38" t="s">
        <v>96</v>
      </c>
      <c r="L7" s="38" t="s">
        <v>97</v>
      </c>
      <c r="M7" s="38" t="s">
        <v>98</v>
      </c>
      <c r="N7" s="39" t="s">
        <v>99</v>
      </c>
      <c r="O7" s="39">
        <v>68.8</v>
      </c>
      <c r="P7" s="39">
        <v>98.95</v>
      </c>
      <c r="Q7" s="39">
        <v>3190</v>
      </c>
      <c r="R7" s="39">
        <v>49492</v>
      </c>
      <c r="S7" s="39">
        <v>668.64</v>
      </c>
      <c r="T7" s="39">
        <v>74.02</v>
      </c>
      <c r="U7" s="39">
        <v>48720</v>
      </c>
      <c r="V7" s="39">
        <v>193.08</v>
      </c>
      <c r="W7" s="39">
        <v>252.33</v>
      </c>
      <c r="X7" s="39">
        <v>88.8</v>
      </c>
      <c r="Y7" s="39">
        <v>83.44</v>
      </c>
      <c r="Z7" s="39">
        <v>95.18</v>
      </c>
      <c r="AA7" s="39">
        <v>98.4</v>
      </c>
      <c r="AB7" s="39">
        <v>103.06</v>
      </c>
      <c r="AC7" s="39">
        <v>110.95</v>
      </c>
      <c r="AD7" s="39">
        <v>112.15</v>
      </c>
      <c r="AE7" s="39">
        <v>111.44</v>
      </c>
      <c r="AF7" s="39">
        <v>109.01</v>
      </c>
      <c r="AG7" s="39">
        <v>108.83</v>
      </c>
      <c r="AH7" s="39">
        <v>110.27</v>
      </c>
      <c r="AI7" s="39">
        <v>67.34</v>
      </c>
      <c r="AJ7" s="39">
        <v>86.11</v>
      </c>
      <c r="AK7" s="39">
        <v>93.49</v>
      </c>
      <c r="AL7" s="39">
        <v>97.07</v>
      </c>
      <c r="AM7" s="39">
        <v>112.05</v>
      </c>
      <c r="AN7" s="39">
        <v>3.91</v>
      </c>
      <c r="AO7" s="39">
        <v>1</v>
      </c>
      <c r="AP7" s="39">
        <v>1.03</v>
      </c>
      <c r="AQ7" s="39">
        <v>3.7</v>
      </c>
      <c r="AR7" s="39">
        <v>4.34</v>
      </c>
      <c r="AS7" s="39">
        <v>1.1499999999999999</v>
      </c>
      <c r="AT7" s="39">
        <v>593.84</v>
      </c>
      <c r="AU7" s="39">
        <v>397.78</v>
      </c>
      <c r="AV7" s="39">
        <v>497.93</v>
      </c>
      <c r="AW7" s="39">
        <v>408.17</v>
      </c>
      <c r="AX7" s="39">
        <v>383.41</v>
      </c>
      <c r="AY7" s="39">
        <v>377.63</v>
      </c>
      <c r="AZ7" s="39">
        <v>355.5</v>
      </c>
      <c r="BA7" s="39">
        <v>349.83</v>
      </c>
      <c r="BB7" s="39">
        <v>365.18</v>
      </c>
      <c r="BC7" s="39">
        <v>327.77</v>
      </c>
      <c r="BD7" s="39">
        <v>260.31</v>
      </c>
      <c r="BE7" s="39">
        <v>303.67</v>
      </c>
      <c r="BF7" s="39">
        <v>499.4</v>
      </c>
      <c r="BG7" s="39">
        <v>500.35</v>
      </c>
      <c r="BH7" s="39">
        <v>486.87</v>
      </c>
      <c r="BI7" s="39">
        <v>562.16</v>
      </c>
      <c r="BJ7" s="39">
        <v>364.71</v>
      </c>
      <c r="BK7" s="39">
        <v>312.58</v>
      </c>
      <c r="BL7" s="39">
        <v>314.87</v>
      </c>
      <c r="BM7" s="39">
        <v>371.65</v>
      </c>
      <c r="BN7" s="39">
        <v>397.1</v>
      </c>
      <c r="BO7" s="39">
        <v>275.67</v>
      </c>
      <c r="BP7" s="39">
        <v>85.21</v>
      </c>
      <c r="BQ7" s="39">
        <v>76.81</v>
      </c>
      <c r="BR7" s="39">
        <v>77.95</v>
      </c>
      <c r="BS7" s="39">
        <v>78.540000000000006</v>
      </c>
      <c r="BT7" s="39">
        <v>65.150000000000006</v>
      </c>
      <c r="BU7" s="39">
        <v>100.65</v>
      </c>
      <c r="BV7" s="39">
        <v>104.57</v>
      </c>
      <c r="BW7" s="39">
        <v>103.54</v>
      </c>
      <c r="BX7" s="39">
        <v>98.77</v>
      </c>
      <c r="BY7" s="39">
        <v>95.79</v>
      </c>
      <c r="BZ7" s="39">
        <v>100.05</v>
      </c>
      <c r="CA7" s="39">
        <v>186.67</v>
      </c>
      <c r="CB7" s="39">
        <v>208.85</v>
      </c>
      <c r="CC7" s="39">
        <v>206.26</v>
      </c>
      <c r="CD7" s="39">
        <v>205.79</v>
      </c>
      <c r="CE7" s="39">
        <v>202.17</v>
      </c>
      <c r="CF7" s="39">
        <v>170.19</v>
      </c>
      <c r="CG7" s="39">
        <v>165.47</v>
      </c>
      <c r="CH7" s="39">
        <v>167.46</v>
      </c>
      <c r="CI7" s="39">
        <v>173.67</v>
      </c>
      <c r="CJ7" s="39">
        <v>171.13</v>
      </c>
      <c r="CK7" s="39">
        <v>166.4</v>
      </c>
      <c r="CL7" s="39">
        <v>61.55</v>
      </c>
      <c r="CM7" s="39">
        <v>65.52</v>
      </c>
      <c r="CN7" s="39">
        <v>60.36</v>
      </c>
      <c r="CO7" s="39">
        <v>59.26</v>
      </c>
      <c r="CP7" s="39">
        <v>60.2</v>
      </c>
      <c r="CQ7" s="39">
        <v>59.01</v>
      </c>
      <c r="CR7" s="39">
        <v>59.74</v>
      </c>
      <c r="CS7" s="39">
        <v>59.46</v>
      </c>
      <c r="CT7" s="39">
        <v>59.67</v>
      </c>
      <c r="CU7" s="39">
        <v>60.12</v>
      </c>
      <c r="CV7" s="39">
        <v>60.69</v>
      </c>
      <c r="CW7" s="39">
        <v>76.900000000000006</v>
      </c>
      <c r="CX7" s="39">
        <v>76.39</v>
      </c>
      <c r="CY7" s="39">
        <v>81.84</v>
      </c>
      <c r="CZ7" s="39">
        <v>81.36</v>
      </c>
      <c r="DA7" s="39">
        <v>81.260000000000005</v>
      </c>
      <c r="DB7" s="39">
        <v>85.37</v>
      </c>
      <c r="DC7" s="39">
        <v>87.28</v>
      </c>
      <c r="DD7" s="39">
        <v>87.41</v>
      </c>
      <c r="DE7" s="39">
        <v>84.6</v>
      </c>
      <c r="DF7" s="39">
        <v>84.24</v>
      </c>
      <c r="DG7" s="39">
        <v>89.82</v>
      </c>
      <c r="DH7" s="39">
        <v>54.91</v>
      </c>
      <c r="DI7" s="39">
        <v>45.46</v>
      </c>
      <c r="DJ7" s="39">
        <v>47.24</v>
      </c>
      <c r="DK7" s="39">
        <v>49.08</v>
      </c>
      <c r="DL7" s="39">
        <v>50.44</v>
      </c>
      <c r="DM7" s="39">
        <v>46.9</v>
      </c>
      <c r="DN7" s="39">
        <v>46.94</v>
      </c>
      <c r="DO7" s="39">
        <v>47.62</v>
      </c>
      <c r="DP7" s="39">
        <v>48.17</v>
      </c>
      <c r="DQ7" s="39">
        <v>48.83</v>
      </c>
      <c r="DR7" s="39">
        <v>50.19</v>
      </c>
      <c r="DS7" s="39">
        <v>8.0299999999999994</v>
      </c>
      <c r="DT7" s="39">
        <v>27.95</v>
      </c>
      <c r="DU7" s="39">
        <v>72.989999999999995</v>
      </c>
      <c r="DV7" s="39">
        <v>73.06</v>
      </c>
      <c r="DW7" s="39">
        <v>72.41</v>
      </c>
      <c r="DX7" s="39">
        <v>12.03</v>
      </c>
      <c r="DY7" s="39">
        <v>14.48</v>
      </c>
      <c r="DZ7" s="39">
        <v>16.27</v>
      </c>
      <c r="EA7" s="39">
        <v>17.12</v>
      </c>
      <c r="EB7" s="39">
        <v>18.18</v>
      </c>
      <c r="EC7" s="39">
        <v>20.63</v>
      </c>
      <c r="ED7" s="39">
        <v>0.33</v>
      </c>
      <c r="EE7" s="39">
        <v>0.77</v>
      </c>
      <c r="EF7" s="39">
        <v>0.41</v>
      </c>
      <c r="EG7" s="39">
        <v>0.65</v>
      </c>
      <c r="EH7" s="39">
        <v>0.52</v>
      </c>
      <c r="EI7" s="39">
        <v>0.61</v>
      </c>
      <c r="EJ7" s="39">
        <v>0.75</v>
      </c>
      <c r="EK7" s="39">
        <v>0.63</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2022-01-21T00:36:27Z</cp:lastPrinted>
  <dcterms:created xsi:type="dcterms:W3CDTF">2021-12-03T06:48:32Z</dcterms:created>
  <dcterms:modified xsi:type="dcterms:W3CDTF">2022-01-21T00:36:43Z</dcterms:modified>
  <cp:category/>
</cp:coreProperties>
</file>