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0205財政課\R03\02_財政係\01_庶務\55_地方公営企業\02_通知・照会\02_照会・調査\220111_（0125〆）【依頼】公営企業に係る経営比較分析表（令和２年度決算）の分析について\02_各課照会\下水道回答\"/>
    </mc:Choice>
  </mc:AlternateContent>
  <workbookProtection workbookAlgorithmName="SHA-512" workbookHashValue="MucBfkhTeUUOakMeN8p1G2mcAakT003rtJFq1HNv4w0gZhbyYCZ07pCp1+cKQvlkNT9rUHaCNRuuvfYJcJN0eg==" workbookSaltValue="3M6h5bwUxMnK9gKyv/y8d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Q6" i="5"/>
  <c r="P6" i="5"/>
  <c r="P10" i="4" s="1"/>
  <c r="O6" i="5"/>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I85" i="4"/>
  <c r="G85" i="4"/>
  <c r="E85" i="4"/>
  <c r="AT10" i="4"/>
  <c r="AD10" i="4"/>
  <c r="W10" i="4"/>
  <c r="I10" i="4"/>
  <c r="BB8" i="4"/>
  <c r="AL8" i="4"/>
  <c r="AD8" i="4"/>
  <c r="P8" i="4"/>
  <c r="I8" i="4"/>
  <c r="B8" i="4"/>
</calcChain>
</file>

<file path=xl/sharedStrings.xml><?xml version="1.0" encoding="utf-8"?>
<sst xmlns="http://schemas.openxmlformats.org/spreadsheetml/2006/main" count="253" uniqueCount="118">
  <si>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</si>
  <si>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</si>
  <si>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</si>
  <si>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</si>
  <si>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</si>
  <si>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</si>
  <si>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</si>
  <si>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</si>
  <si>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</si>
  <si>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</si>
  <si>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</si>
  <si>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</si>
  <si>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</si>
  <si>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</si>
  <si>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</si>
  <si>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</si>
  <si>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</si>
  <si>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</si>
  <si>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</si>
  <si>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</si>
  <si>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</si>
  <si>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</si>
  <si>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</si>
  <si>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</si>
  <si>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</si>
  <si>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</si>
  <si>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</si>
  <si>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</si>
  <si>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</si>
  <si>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</si>
  <si>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</si>
  <si>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</si>
  <si>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</si>
  <si>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</si>
  <si>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</si>
  <si>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</si>
  <si>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</si>
  <si>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</si>
  <si>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</si>
  <si>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</si>
  <si>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</si>
  <si>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</si>
  <si>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</si>
  <si>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</si>
  <si>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</si>
  <si>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</si>
  <si>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</si>
  <si>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</si>
  <si>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</si>
  <si>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</si>
  <si>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</si>
  <si>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</si>
  <si>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</si>
  <si>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</si>
  <si>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</si>
  <si>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</si>
  <si>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</si>
  <si>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</si>
  <si>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</si>
  <si>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</si>
  <si>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</si>
  <si>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</si>
  <si>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</si>
  <si>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</si>
  <si>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</si>
  <si>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</si>
  <si>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</si>
  <si>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</si>
  <si>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</si>
  <si>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</si>
  <si>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</si>
  <si>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</si>
  <si>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</si>
  <si>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</si>
  <si>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</si>
  <si>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</si>
  <si>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</si>
  <si>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</si>
  <si>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</si>
  <si>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</si>
  <si>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</si>
  <si>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</si>
  <si>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</si>
  <si>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</si>
  <si>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</si>
  <si>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</si>
  <si>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</si>
  <si>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</si>
  <si>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</si>
  <si>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</si>
  <si>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</si>
  <si>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</si>
  <si>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</si>
  <si>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</si>
  <si>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</si>
  <si>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</si>
  <si>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南砺市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</si>
  <si>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</si>
  <si>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</si>
  <si>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</si>
  <si>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</si>
  <si>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</si>
  <si>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</si>
  <si>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</si>
  <si>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</si>
  <si>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</si>
  <si>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</si>
  <si>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</si>
  <si>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</si>
  <si>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</si>
  <si>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</si>
  <si>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</si>
  <si>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</si>
  <si>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</si>
  <si>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</si>
  <si>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※公共と同様</t>
    <rPh sb="1" eb="3">
      <t>コウキョウ</t>
    </rPh>
    <rPh sb="4" eb="6">
      <t>ドウヨウ</t>
    </rPh>
    <phoneticPr fontId="4"/>
  </si>
  <si>
    <t>①経常収支比率については、類似団体より低い数値となっており、毎年経常損失を計上している。
②累積欠損金比率については、毎年増加している。
※本市では、複数事業の会計・経理を一体として行っており、下水道会計全体のバランスを取っている。平成22年度5月使用分より使用料の改定と一般会計からの繰入の見直しを組み合わせて行った。（下水道会計全体での数値は、以下〔全体総括〕を参照のこと。）
③流動比率については減少傾向にあり、前年度に引き続きマイナス計上となっている。また、下水道会計全体についても26.96％と低く、短期的な債務に対する支払能力の低さが課題である。
④企業債残高対事業規模比率については、管路等の整備がほぼ完了したことから企業債（借金）の償還ピークが過ぎたが、事業費に占める企業債の償還金が依然として高い値となっている。引き続き効率的な管理運営、予算配分の適正化に努める。
⑤経費回収率については、下水道使用料及び汚水処理費がともに減少したため、前年とほぼ同値となっている。今後とも汚水処理経費の見直しと使用料収入の確保に努める必要がある。
⑧水洗化率については、処理区域内人口が小規模のため、類似団体よりも高い数値を示している。
※下水道会計全体の数値は、以下〔全体総括〕を参照のこと。</t>
    <rPh sb="1" eb="3">
      <t>ケイジョウ</t>
    </rPh>
    <rPh sb="3" eb="5">
      <t>シュウシ</t>
    </rPh>
    <rPh sb="5" eb="7">
      <t>ヒリツ</t>
    </rPh>
    <rPh sb="13" eb="15">
      <t>ルイジ</t>
    </rPh>
    <rPh sb="15" eb="17">
      <t>ダンタイ</t>
    </rPh>
    <rPh sb="19" eb="20">
      <t>ヒク</t>
    </rPh>
    <rPh sb="21" eb="23">
      <t>スウチ</t>
    </rPh>
    <rPh sb="30" eb="32">
      <t>マイトシ</t>
    </rPh>
    <rPh sb="32" eb="34">
      <t>ケイジョウ</t>
    </rPh>
    <rPh sb="34" eb="36">
      <t>ソンシツ</t>
    </rPh>
    <rPh sb="37" eb="39">
      <t>ケイジョウ</t>
    </rPh>
    <rPh sb="46" eb="48">
      <t>ルイセキ</t>
    </rPh>
    <rPh sb="48" eb="50">
      <t>ケッソン</t>
    </rPh>
    <rPh sb="50" eb="51">
      <t>キン</t>
    </rPh>
    <rPh sb="51" eb="53">
      <t>ヒリツ</t>
    </rPh>
    <rPh sb="59" eb="61">
      <t>マイトシ</t>
    </rPh>
    <rPh sb="61" eb="63">
      <t>ゾウカ</t>
    </rPh>
    <rPh sb="75" eb="77">
      <t>フクスウ</t>
    </rPh>
    <rPh sb="77" eb="79">
      <t>ジギョウ</t>
    </rPh>
    <rPh sb="80" eb="82">
      <t>カイケイ</t>
    </rPh>
    <rPh sb="83" eb="85">
      <t>ケイリ</t>
    </rPh>
    <rPh sb="86" eb="88">
      <t>イッタイ</t>
    </rPh>
    <rPh sb="91" eb="92">
      <t>オコナ</t>
    </rPh>
    <rPh sb="97" eb="100">
      <t>ゲスイドウ</t>
    </rPh>
    <rPh sb="100" eb="102">
      <t>カイケイ</t>
    </rPh>
    <rPh sb="102" eb="104">
      <t>ゼンタイ</t>
    </rPh>
    <rPh sb="110" eb="111">
      <t>ト</t>
    </rPh>
    <rPh sb="116" eb="118">
      <t>ヘイセイ</t>
    </rPh>
    <rPh sb="120" eb="122">
      <t>ネンド</t>
    </rPh>
    <rPh sb="136" eb="138">
      <t>イッパン</t>
    </rPh>
    <rPh sb="138" eb="140">
      <t>カイケイ</t>
    </rPh>
    <rPh sb="143" eb="145">
      <t>クリイレ</t>
    </rPh>
    <rPh sb="146" eb="148">
      <t>ミナオ</t>
    </rPh>
    <rPh sb="150" eb="151">
      <t>ク</t>
    </rPh>
    <rPh sb="152" eb="153">
      <t>ア</t>
    </rPh>
    <rPh sb="156" eb="157">
      <t>オコナ</t>
    </rPh>
    <rPh sb="161" eb="164">
      <t>ゲスイドウ</t>
    </rPh>
    <rPh sb="164" eb="166">
      <t>カイケイ</t>
    </rPh>
    <rPh sb="166" eb="168">
      <t>ゼンタイ</t>
    </rPh>
    <rPh sb="170" eb="172">
      <t>スウチ</t>
    </rPh>
    <rPh sb="174" eb="176">
      <t>イカ</t>
    </rPh>
    <rPh sb="177" eb="179">
      <t>ゼンタイ</t>
    </rPh>
    <rPh sb="179" eb="181">
      <t>ソウカツ</t>
    </rPh>
    <rPh sb="183" eb="185">
      <t>サンショウ</t>
    </rPh>
    <rPh sb="192" eb="194">
      <t>リュウドウ</t>
    </rPh>
    <rPh sb="194" eb="196">
      <t>ヒリツ</t>
    </rPh>
    <rPh sb="201" eb="203">
      <t>ゲンショウ</t>
    </rPh>
    <rPh sb="203" eb="205">
      <t>ケイコウ</t>
    </rPh>
    <rPh sb="209" eb="212">
      <t>ゼンネンド</t>
    </rPh>
    <rPh sb="213" eb="214">
      <t>ヒ</t>
    </rPh>
    <rPh sb="215" eb="216">
      <t>ツヅ</t>
    </rPh>
    <rPh sb="221" eb="223">
      <t>ケイジョウ</t>
    </rPh>
    <rPh sb="233" eb="236">
      <t>ゲスイドウ</t>
    </rPh>
    <rPh sb="236" eb="238">
      <t>カイケイ</t>
    </rPh>
    <rPh sb="238" eb="240">
      <t>ゼンタイ</t>
    </rPh>
    <rPh sb="252" eb="253">
      <t>ヒク</t>
    </rPh>
    <rPh sb="255" eb="258">
      <t>タンキテキ</t>
    </rPh>
    <rPh sb="259" eb="261">
      <t>サイム</t>
    </rPh>
    <rPh sb="262" eb="263">
      <t>タイ</t>
    </rPh>
    <rPh sb="265" eb="267">
      <t>シハライ</t>
    </rPh>
    <rPh sb="267" eb="269">
      <t>ノウリョク</t>
    </rPh>
    <rPh sb="270" eb="271">
      <t>ヒク</t>
    </rPh>
    <rPh sb="273" eb="275">
      <t>カダイ</t>
    </rPh>
    <rPh sb="281" eb="283">
      <t>キギョウ</t>
    </rPh>
    <rPh sb="283" eb="284">
      <t>サイ</t>
    </rPh>
    <rPh sb="284" eb="286">
      <t>ザンダカ</t>
    </rPh>
    <rPh sb="286" eb="287">
      <t>タイ</t>
    </rPh>
    <rPh sb="287" eb="289">
      <t>ジギョウ</t>
    </rPh>
    <rPh sb="289" eb="291">
      <t>キボ</t>
    </rPh>
    <rPh sb="291" eb="293">
      <t>ヒリツ</t>
    </rPh>
    <rPh sb="299" eb="301">
      <t>カンロ</t>
    </rPh>
    <rPh sb="301" eb="302">
      <t>トウ</t>
    </rPh>
    <rPh sb="303" eb="305">
      <t>セイビ</t>
    </rPh>
    <rPh sb="308" eb="310">
      <t>カンリョウ</t>
    </rPh>
    <rPh sb="316" eb="318">
      <t>キギョウ</t>
    </rPh>
    <rPh sb="318" eb="319">
      <t>サイ</t>
    </rPh>
    <rPh sb="320" eb="322">
      <t>シャッキン</t>
    </rPh>
    <rPh sb="324" eb="326">
      <t>ショウカン</t>
    </rPh>
    <rPh sb="330" eb="331">
      <t>ス</t>
    </rPh>
    <rPh sb="335" eb="338">
      <t>ジギョウヒ</t>
    </rPh>
    <rPh sb="339" eb="340">
      <t>シ</t>
    </rPh>
    <rPh sb="342" eb="344">
      <t>キギョウ</t>
    </rPh>
    <rPh sb="344" eb="345">
      <t>サイ</t>
    </rPh>
    <rPh sb="346" eb="348">
      <t>ショウカン</t>
    </rPh>
    <rPh sb="348" eb="349">
      <t>キン</t>
    </rPh>
    <rPh sb="350" eb="352">
      <t>イゼン</t>
    </rPh>
    <rPh sb="355" eb="356">
      <t>タカ</t>
    </rPh>
    <rPh sb="357" eb="358">
      <t>アタイ</t>
    </rPh>
    <rPh sb="365" eb="366">
      <t>ヒ</t>
    </rPh>
    <rPh sb="367" eb="368">
      <t>ツヅ</t>
    </rPh>
    <rPh sb="369" eb="372">
      <t>コウリツテキ</t>
    </rPh>
    <rPh sb="373" eb="375">
      <t>カンリ</t>
    </rPh>
    <rPh sb="375" eb="377">
      <t>ウンエイ</t>
    </rPh>
    <rPh sb="378" eb="380">
      <t>ヨサン</t>
    </rPh>
    <rPh sb="380" eb="382">
      <t>ハイブン</t>
    </rPh>
    <rPh sb="383" eb="386">
      <t>テキセイカ</t>
    </rPh>
    <rPh sb="387" eb="388">
      <t>ツト</t>
    </rPh>
    <rPh sb="393" eb="395">
      <t>ケイヒ</t>
    </rPh>
    <rPh sb="395" eb="397">
      <t>カイシュウ</t>
    </rPh>
    <rPh sb="397" eb="398">
      <t>リツ</t>
    </rPh>
    <rPh sb="404" eb="407">
      <t>ゲスイドウ</t>
    </rPh>
    <rPh sb="407" eb="410">
      <t>シヨウリョウ</t>
    </rPh>
    <rPh sb="410" eb="411">
      <t>オヨ</t>
    </rPh>
    <rPh sb="412" eb="414">
      <t>オスイ</t>
    </rPh>
    <rPh sb="414" eb="416">
      <t>ショリ</t>
    </rPh>
    <rPh sb="416" eb="417">
      <t>ヒ</t>
    </rPh>
    <rPh sb="421" eb="423">
      <t>ゲンショウ</t>
    </rPh>
    <rPh sb="428" eb="430">
      <t>ゼンネン</t>
    </rPh>
    <rPh sb="433" eb="435">
      <t>ドウチ</t>
    </rPh>
    <rPh sb="442" eb="444">
      <t>コンゴ</t>
    </rPh>
    <rPh sb="446" eb="448">
      <t>オスイ</t>
    </rPh>
    <rPh sb="448" eb="450">
      <t>ショリ</t>
    </rPh>
    <rPh sb="450" eb="452">
      <t>ケイヒ</t>
    </rPh>
    <rPh sb="453" eb="455">
      <t>ミナオ</t>
    </rPh>
    <rPh sb="457" eb="460">
      <t>シヨウリョウ</t>
    </rPh>
    <rPh sb="460" eb="462">
      <t>シュウニュウ</t>
    </rPh>
    <rPh sb="463" eb="465">
      <t>カクホ</t>
    </rPh>
    <rPh sb="466" eb="467">
      <t>ツト</t>
    </rPh>
    <rPh sb="469" eb="471">
      <t>ヒツヨウ</t>
    </rPh>
    <rPh sb="477" eb="480">
      <t>スイセンカ</t>
    </rPh>
    <rPh sb="480" eb="481">
      <t>リツ</t>
    </rPh>
    <rPh sb="487" eb="489">
      <t>ショリ</t>
    </rPh>
    <rPh sb="489" eb="491">
      <t>クイキ</t>
    </rPh>
    <rPh sb="491" eb="492">
      <t>ナイ</t>
    </rPh>
    <rPh sb="492" eb="494">
      <t>ジンコウ</t>
    </rPh>
    <rPh sb="495" eb="498">
      <t>ショウキボ</t>
    </rPh>
    <rPh sb="502" eb="504">
      <t>ルイジ</t>
    </rPh>
    <rPh sb="504" eb="506">
      <t>ダンタイ</t>
    </rPh>
    <rPh sb="509" eb="510">
      <t>タカ</t>
    </rPh>
    <rPh sb="511" eb="513">
      <t>スウチ</t>
    </rPh>
    <rPh sb="514" eb="515">
      <t>シメ</t>
    </rPh>
    <rPh sb="522" eb="525">
      <t>ゲスイドウ</t>
    </rPh>
    <rPh sb="525" eb="527">
      <t>カイケイ</t>
    </rPh>
    <rPh sb="527" eb="529">
      <t>ゼンタイ</t>
    </rPh>
    <rPh sb="530" eb="532">
      <t>スウチ</t>
    </rPh>
    <rPh sb="534" eb="536">
      <t>イカ</t>
    </rPh>
    <rPh sb="537" eb="539">
      <t>ゼンタイ</t>
    </rPh>
    <rPh sb="539" eb="541">
      <t>ソウカツ</t>
    </rPh>
    <rPh sb="543" eb="545">
      <t>サンショウ</t>
    </rPh>
    <phoneticPr fontId="4"/>
  </si>
  <si>
    <t>　本市における特定生活排水施設事業は、平成19年から建設着手している。法定耐用年数を経過した管渠等はない。
①有形固定資産減価償却率は上昇傾向にあり、全国平均値・類似団体平均値を大きく上回っている。
※下水道会計全体での数値は以下〔全体総括〕を参照のこと。</t>
    <rPh sb="7" eb="9">
      <t>トクテイ</t>
    </rPh>
    <rPh sb="9" eb="11">
      <t>セイカツ</t>
    </rPh>
    <rPh sb="11" eb="13">
      <t>ハイスイ</t>
    </rPh>
    <rPh sb="13" eb="15">
      <t>シセツ</t>
    </rPh>
    <rPh sb="15" eb="17">
      <t>ジギョウ</t>
    </rPh>
    <rPh sb="19" eb="21">
      <t>ヘイセイ</t>
    </rPh>
    <rPh sb="23" eb="24">
      <t>ネン</t>
    </rPh>
    <rPh sb="26" eb="28">
      <t>ケンセツ</t>
    </rPh>
    <rPh sb="28" eb="30">
      <t>チャクシュ</t>
    </rPh>
    <rPh sb="35" eb="37">
      <t>ホウテイ</t>
    </rPh>
    <rPh sb="37" eb="39">
      <t>タイヨウ</t>
    </rPh>
    <rPh sb="39" eb="41">
      <t>ネンスウ</t>
    </rPh>
    <rPh sb="42" eb="44">
      <t>ケイカ</t>
    </rPh>
    <rPh sb="46" eb="48">
      <t>カンキョ</t>
    </rPh>
    <rPh sb="48" eb="49">
      <t>トウ</t>
    </rPh>
    <rPh sb="55" eb="57">
      <t>ユウケイ</t>
    </rPh>
    <rPh sb="57" eb="59">
      <t>コテイ</t>
    </rPh>
    <rPh sb="59" eb="61">
      <t>シサン</t>
    </rPh>
    <rPh sb="61" eb="63">
      <t>ゲンカ</t>
    </rPh>
    <rPh sb="63" eb="65">
      <t>ショウキャク</t>
    </rPh>
    <rPh sb="65" eb="66">
      <t>リツ</t>
    </rPh>
    <rPh sb="67" eb="69">
      <t>ジョウショウ</t>
    </rPh>
    <rPh sb="69" eb="71">
      <t>ケイコウ</t>
    </rPh>
    <rPh sb="75" eb="77">
      <t>ゼンコク</t>
    </rPh>
    <rPh sb="77" eb="80">
      <t>ヘイキンチ</t>
    </rPh>
    <rPh sb="81" eb="83">
      <t>ルイジ</t>
    </rPh>
    <rPh sb="83" eb="85">
      <t>ダンタイ</t>
    </rPh>
    <rPh sb="85" eb="88">
      <t>ヘイキンチ</t>
    </rPh>
    <rPh sb="89" eb="90">
      <t>オオ</t>
    </rPh>
    <rPh sb="92" eb="94">
      <t>ウワマワ</t>
    </rPh>
    <rPh sb="101" eb="104">
      <t>ゲスイドウ</t>
    </rPh>
    <rPh sb="104" eb="106">
      <t>カイケイ</t>
    </rPh>
    <rPh sb="106" eb="108">
      <t>ゼンタイ</t>
    </rPh>
    <rPh sb="110" eb="112">
      <t>スウチ</t>
    </rPh>
    <rPh sb="113" eb="124">
      <t>イカ（ゼンタイソウカツ）ヲサンショウ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</si>
</sst>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03-4E74-B75C-A336FEEAE73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603-4E74-B75C-A336FEEAE73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58.62</c:v>
                </c:pt>
                <c:pt idx="1">
                  <c:v>51.72</c:v>
                </c:pt>
                <c:pt idx="2">
                  <c:v>48.28</c:v>
                </c:pt>
                <c:pt idx="3">
                  <c:v>44.83</c:v>
                </c:pt>
                <c:pt idx="4">
                  <c:v>48.28</c:v>
                </c:pt>
              </c:numCache>
            </c:numRef>
          </c:val>
          <c:extLst>
            <c:ext xmlns:c16="http://schemas.microsoft.com/office/drawing/2014/chart" uri="{C3380CC4-5D6E-409C-BE32-E72D297353CC}">
              <c16:uniqueId val="{00000000-6DC2-4472-B29A-04509792909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54.93</c:v>
                </c:pt>
                <c:pt idx="3">
                  <c:v>55.96</c:v>
                </c:pt>
                <c:pt idx="4">
                  <c:v>56.45</c:v>
                </c:pt>
              </c:numCache>
            </c:numRef>
          </c:val>
          <c:smooth val="0"/>
          <c:extLst>
            <c:ext xmlns:c16="http://schemas.microsoft.com/office/drawing/2014/chart" uri="{C3380CC4-5D6E-409C-BE32-E72D297353CC}">
              <c16:uniqueId val="{00000001-6DC2-4472-B29A-04509792909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96.51</c:v>
                </c:pt>
                <c:pt idx="1">
                  <c:v>96.43</c:v>
                </c:pt>
                <c:pt idx="2">
                  <c:v>96.25</c:v>
                </c:pt>
                <c:pt idx="3">
                  <c:v>96</c:v>
                </c:pt>
                <c:pt idx="4">
                  <c:v>95.95</c:v>
                </c:pt>
              </c:numCache>
            </c:numRef>
          </c:val>
          <c:extLst>
            <c:ext xmlns:c16="http://schemas.microsoft.com/office/drawing/2014/chart" uri="{C3380CC4-5D6E-409C-BE32-E72D297353CC}">
              <c16:uniqueId val="{00000000-8DF6-4C21-9182-4EF0B75F5B3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65.569999999999993</c:v>
                </c:pt>
                <c:pt idx="3">
                  <c:v>60.12</c:v>
                </c:pt>
                <c:pt idx="4">
                  <c:v>54.99</c:v>
                </c:pt>
              </c:numCache>
            </c:numRef>
          </c:val>
          <c:smooth val="0"/>
          <c:extLst>
            <c:ext xmlns:c16="http://schemas.microsoft.com/office/drawing/2014/chart" uri="{C3380CC4-5D6E-409C-BE32-E72D297353CC}">
              <c16:uniqueId val="{00000001-8DF6-4C21-9182-4EF0B75F5B3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88.13</c:v>
                </c:pt>
                <c:pt idx="1">
                  <c:v>47.78</c:v>
                </c:pt>
                <c:pt idx="2">
                  <c:v>62.45</c:v>
                </c:pt>
                <c:pt idx="3">
                  <c:v>62.94</c:v>
                </c:pt>
                <c:pt idx="4">
                  <c:v>64.180000000000007</c:v>
                </c:pt>
              </c:numCache>
            </c:numRef>
          </c:val>
          <c:extLst>
            <c:ext xmlns:c16="http://schemas.microsoft.com/office/drawing/2014/chart" uri="{C3380CC4-5D6E-409C-BE32-E72D297353CC}">
              <c16:uniqueId val="{00000000-1B42-4FC8-B43E-812E76B1308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85.72</c:v>
                </c:pt>
                <c:pt idx="1">
                  <c:v>93.44</c:v>
                </c:pt>
                <c:pt idx="2">
                  <c:v>90.02</c:v>
                </c:pt>
                <c:pt idx="3">
                  <c:v>93.76</c:v>
                </c:pt>
                <c:pt idx="4">
                  <c:v>95.33</c:v>
                </c:pt>
              </c:numCache>
            </c:numRef>
          </c:val>
          <c:smooth val="0"/>
          <c:extLst>
            <c:ext xmlns:c16="http://schemas.microsoft.com/office/drawing/2014/chart" uri="{C3380CC4-5D6E-409C-BE32-E72D297353CC}">
              <c16:uniqueId val="{00000001-1B42-4FC8-B43E-812E76B1308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25.95</c:v>
                </c:pt>
                <c:pt idx="1">
                  <c:v>29.24</c:v>
                </c:pt>
                <c:pt idx="2">
                  <c:v>32.520000000000003</c:v>
                </c:pt>
                <c:pt idx="3">
                  <c:v>35.799999999999997</c:v>
                </c:pt>
                <c:pt idx="4">
                  <c:v>39.08</c:v>
                </c:pt>
              </c:numCache>
            </c:numRef>
          </c:val>
          <c:extLst>
            <c:ext xmlns:c16="http://schemas.microsoft.com/office/drawing/2014/chart" uri="{C3380CC4-5D6E-409C-BE32-E72D297353CC}">
              <c16:uniqueId val="{00000000-20B0-42C5-AECF-6EA7AAADA0C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16.16</c:v>
                </c:pt>
                <c:pt idx="1">
                  <c:v>16.420000000000002</c:v>
                </c:pt>
                <c:pt idx="2">
                  <c:v>16.41</c:v>
                </c:pt>
                <c:pt idx="3">
                  <c:v>16.63</c:v>
                </c:pt>
                <c:pt idx="4">
                  <c:v>15.4</c:v>
                </c:pt>
              </c:numCache>
            </c:numRef>
          </c:val>
          <c:smooth val="0"/>
          <c:extLst>
            <c:ext xmlns:c16="http://schemas.microsoft.com/office/drawing/2014/chart" uri="{C3380CC4-5D6E-409C-BE32-E72D297353CC}">
              <c16:uniqueId val="{00000001-20B0-42C5-AECF-6EA7AAADA0C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BE-4913-B4BF-C1065D83743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1BE-4913-B4BF-C1065D83743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986.63</c:v>
                </c:pt>
                <c:pt idx="1">
                  <c:v>1211.8599999999999</c:v>
                </c:pt>
                <c:pt idx="2">
                  <c:v>1383.97</c:v>
                </c:pt>
                <c:pt idx="3">
                  <c:v>1609.91</c:v>
                </c:pt>
                <c:pt idx="4">
                  <c:v>2093.56</c:v>
                </c:pt>
              </c:numCache>
            </c:numRef>
          </c:val>
          <c:extLst>
            <c:ext xmlns:c16="http://schemas.microsoft.com/office/drawing/2014/chart" uri="{C3380CC4-5D6E-409C-BE32-E72D297353CC}">
              <c16:uniqueId val="{00000000-FC0A-406D-80D6-49CFB50F0A7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129.72999999999999</c:v>
                </c:pt>
                <c:pt idx="1">
                  <c:v>123.58</c:v>
                </c:pt>
                <c:pt idx="2">
                  <c:v>221.28</c:v>
                </c:pt>
                <c:pt idx="3">
                  <c:v>173.09</c:v>
                </c:pt>
                <c:pt idx="4">
                  <c:v>162.82</c:v>
                </c:pt>
              </c:numCache>
            </c:numRef>
          </c:val>
          <c:smooth val="0"/>
          <c:extLst>
            <c:ext xmlns:c16="http://schemas.microsoft.com/office/drawing/2014/chart" uri="{C3380CC4-5D6E-409C-BE32-E72D297353CC}">
              <c16:uniqueId val="{00000001-FC0A-406D-80D6-49CFB50F0A7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171.01</c:v>
                </c:pt>
                <c:pt idx="1">
                  <c:v>2.33</c:v>
                </c:pt>
                <c:pt idx="2">
                  <c:v>-129.29</c:v>
                </c:pt>
                <c:pt idx="3">
                  <c:v>-389.75</c:v>
                </c:pt>
                <c:pt idx="4">
                  <c:v>-518.45000000000005</c:v>
                </c:pt>
              </c:numCache>
            </c:numRef>
          </c:val>
          <c:extLst>
            <c:ext xmlns:c16="http://schemas.microsoft.com/office/drawing/2014/chart" uri="{C3380CC4-5D6E-409C-BE32-E72D297353CC}">
              <c16:uniqueId val="{00000000-480E-4AB6-95AF-677E271C7BE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180.07</c:v>
                </c:pt>
                <c:pt idx="1">
                  <c:v>172.39</c:v>
                </c:pt>
                <c:pt idx="2">
                  <c:v>113.42</c:v>
                </c:pt>
                <c:pt idx="3">
                  <c:v>117.39</c:v>
                </c:pt>
                <c:pt idx="4">
                  <c:v>125.61</c:v>
                </c:pt>
              </c:numCache>
            </c:numRef>
          </c:val>
          <c:smooth val="0"/>
          <c:extLst>
            <c:ext xmlns:c16="http://schemas.microsoft.com/office/drawing/2014/chart" uri="{C3380CC4-5D6E-409C-BE32-E72D297353CC}">
              <c16:uniqueId val="{00000001-480E-4AB6-95AF-677E271C7BE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1173.69</c:v>
                </c:pt>
                <c:pt idx="1">
                  <c:v>1228.49</c:v>
                </c:pt>
                <c:pt idx="2">
                  <c:v>633.36</c:v>
                </c:pt>
                <c:pt idx="3">
                  <c:v>635.41</c:v>
                </c:pt>
                <c:pt idx="4">
                  <c:v>673.81</c:v>
                </c:pt>
              </c:numCache>
            </c:numRef>
          </c:val>
          <c:extLst>
            <c:ext xmlns:c16="http://schemas.microsoft.com/office/drawing/2014/chart" uri="{C3380CC4-5D6E-409C-BE32-E72D297353CC}">
              <c16:uniqueId val="{00000000-707F-439D-A724-611B3CF4E32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386.46</c:v>
                </c:pt>
                <c:pt idx="3">
                  <c:v>421.25</c:v>
                </c:pt>
                <c:pt idx="4">
                  <c:v>398.42</c:v>
                </c:pt>
              </c:numCache>
            </c:numRef>
          </c:val>
          <c:smooth val="0"/>
          <c:extLst>
            <c:ext xmlns:c16="http://schemas.microsoft.com/office/drawing/2014/chart" uri="{C3380CC4-5D6E-409C-BE32-E72D297353CC}">
              <c16:uniqueId val="{00000001-707F-439D-A724-611B3CF4E32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72.069999999999993</c:v>
                </c:pt>
                <c:pt idx="1">
                  <c:v>33.450000000000003</c:v>
                </c:pt>
                <c:pt idx="2">
                  <c:v>50.7</c:v>
                </c:pt>
                <c:pt idx="3">
                  <c:v>49.32</c:v>
                </c:pt>
                <c:pt idx="4">
                  <c:v>48.34</c:v>
                </c:pt>
              </c:numCache>
            </c:numRef>
          </c:val>
          <c:extLst>
            <c:ext xmlns:c16="http://schemas.microsoft.com/office/drawing/2014/chart" uri="{C3380CC4-5D6E-409C-BE32-E72D297353CC}">
              <c16:uniqueId val="{00000000-6DFF-4E23-B193-A086B18267A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55.85</c:v>
                </c:pt>
                <c:pt idx="3">
                  <c:v>53.23</c:v>
                </c:pt>
                <c:pt idx="4">
                  <c:v>50.7</c:v>
                </c:pt>
              </c:numCache>
            </c:numRef>
          </c:val>
          <c:smooth val="0"/>
          <c:extLst>
            <c:ext xmlns:c16="http://schemas.microsoft.com/office/drawing/2014/chart" uri="{C3380CC4-5D6E-409C-BE32-E72D297353CC}">
              <c16:uniqueId val="{00000001-6DFF-4E23-B193-A086B18267A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271.12</c:v>
                </c:pt>
                <c:pt idx="1">
                  <c:v>662.53</c:v>
                </c:pt>
                <c:pt idx="2">
                  <c:v>442.04</c:v>
                </c:pt>
                <c:pt idx="3">
                  <c:v>467.72</c:v>
                </c:pt>
                <c:pt idx="4">
                  <c:v>372.5</c:v>
                </c:pt>
              </c:numCache>
            </c:numRef>
          </c:val>
          <c:extLst>
            <c:ext xmlns:c16="http://schemas.microsoft.com/office/drawing/2014/chart" uri="{C3380CC4-5D6E-409C-BE32-E72D297353CC}">
              <c16:uniqueId val="{00000000-60BC-47C0-B21A-FE8C7B29E22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287.91000000000003</c:v>
                </c:pt>
                <c:pt idx="3">
                  <c:v>283.3</c:v>
                </c:pt>
                <c:pt idx="4">
                  <c:v>289.81</c:v>
                </c:pt>
              </c:numCache>
            </c:numRef>
          </c:val>
          <c:smooth val="0"/>
          <c:extLst>
            <c:ext xmlns:c16="http://schemas.microsoft.com/office/drawing/2014/chart" uri="{C3380CC4-5D6E-409C-BE32-E72D297353CC}">
              <c16:uniqueId val="{00000001-60BC-47C0-B21A-FE8C7B29E22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H4"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富山県　南砺市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K3</v>
      </c>
      <c r="X8" s="49"/>
      <c r="Y8" s="49"/>
      <c r="Z8" s="49"/>
      <c r="AA8" s="49"/>
      <c r="AB8" s="49"/>
      <c r="AC8" s="49"/>
      <c r="AD8" s="50" t="str">
        <f>データ!$M$6</f>
        <v>非設置</v>
      </c>
      <c r="AE8" s="50"/>
      <c r="AF8" s="50"/>
      <c r="AG8" s="50"/>
      <c r="AH8" s="50"/>
      <c r="AI8" s="50"/>
      <c r="AJ8" s="50"/>
      <c r="AK8" s="3"/>
      <c r="AL8" s="51">
        <f>データ!S6</f>
        <v>49492</v>
      </c>
      <c r="AM8" s="51"/>
      <c r="AN8" s="51"/>
      <c r="AO8" s="51"/>
      <c r="AP8" s="51"/>
      <c r="AQ8" s="51"/>
      <c r="AR8" s="51"/>
      <c r="AS8" s="51"/>
      <c r="AT8" s="46">
        <f>データ!T6</f>
        <v>668.64</v>
      </c>
      <c r="AU8" s="46"/>
      <c r="AV8" s="46"/>
      <c r="AW8" s="46"/>
      <c r="AX8" s="46"/>
      <c r="AY8" s="46"/>
      <c r="AZ8" s="46"/>
      <c r="BA8" s="46"/>
      <c r="BB8" s="46">
        <f>データ!U6</f>
        <v>74.02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-8.64</v>
      </c>
      <c r="J10" s="46"/>
      <c r="K10" s="46"/>
      <c r="L10" s="46"/>
      <c r="M10" s="46"/>
      <c r="N10" s="46"/>
      <c r="O10" s="46"/>
      <c r="P10" s="46">
        <f>データ!P6</f>
        <v>0.15</v>
      </c>
      <c r="Q10" s="46"/>
      <c r="R10" s="46"/>
      <c r="S10" s="46"/>
      <c r="T10" s="46"/>
      <c r="U10" s="46"/>
      <c r="V10" s="46"/>
      <c r="W10" s="46">
        <f>データ!Q6</f>
        <v>100</v>
      </c>
      <c r="X10" s="46"/>
      <c r="Y10" s="46"/>
      <c r="Z10" s="46"/>
      <c r="AA10" s="46"/>
      <c r="AB10" s="46"/>
      <c r="AC10" s="46"/>
      <c r="AD10" s="51">
        <f>データ!R6</f>
        <v>3960</v>
      </c>
      <c r="AE10" s="51"/>
      <c r="AF10" s="51"/>
      <c r="AG10" s="51"/>
      <c r="AH10" s="51"/>
      <c r="AI10" s="51"/>
      <c r="AJ10" s="51"/>
      <c r="AK10" s="2"/>
      <c r="AL10" s="51">
        <f>データ!V6</f>
        <v>74</v>
      </c>
      <c r="AM10" s="51"/>
      <c r="AN10" s="51"/>
      <c r="AO10" s="51"/>
      <c r="AP10" s="51"/>
      <c r="AQ10" s="51"/>
      <c r="AR10" s="51"/>
      <c r="AS10" s="51"/>
      <c r="AT10" s="46">
        <f>データ!W6</f>
        <v>0.02</v>
      </c>
      <c r="AU10" s="46"/>
      <c r="AV10" s="46"/>
      <c r="AW10" s="46"/>
      <c r="AX10" s="46"/>
      <c r="AY10" s="46"/>
      <c r="AZ10" s="46"/>
      <c r="BA10" s="46"/>
      <c r="BB10" s="46">
        <f>データ!X6</f>
        <v>3700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【98.17】</v>
      </c>
      <c r="F85" s="26" t="str">
        <f>データ!AT6</f>
        <v>【92.20】</v>
      </c>
      <c r="G85" s="26" t="str">
        <f>データ!BE6</f>
        <v>【106.38】</v>
      </c>
      <c r="H85" s="26" t="str">
        <f>データ!BP6</f>
        <v>【314.13】</v>
      </c>
      <c r="I85" s="26" t="str">
        <f>データ!CA6</f>
        <v>【58.42】</v>
      </c>
      <c r="J85" s="26" t="str">
        <f>データ!CL6</f>
        <v>【282.28】</v>
      </c>
      <c r="K85" s="26" t="str">
        <f>データ!CW6</f>
        <v>【57.83】</v>
      </c>
      <c r="L85" s="26" t="str">
        <f>データ!DH6</f>
        <v>【77.67】</v>
      </c>
      <c r="M85" s="26" t="str">
        <f>データ!DS6</f>
        <v>【15.64】</v>
      </c>
      <c r="N85" s="26" t="str">
        <f>データ!ED6</f>
        <v>【-】</v>
      </c>
      <c r="O85" s="26" t="str">
        <f>データ!EO6</f>
        <v>【-】</v>
      </c>
    </row>
  </sheetData>
  <sheetProtection algorithmName="SHA-512" hashValue="iyNAxqPyl8PALuhr8gPRJQs1/gTBBAZoddiNiH82PCf9qdMVErEW4MPAPkLpaIPlzyNZBsCGxpcU7wXLvx1D0Q==" saltValue="d1ADfmutBXKjxeg7m+/IZ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162108</v>
      </c>
      <c r="D6" s="33">
        <f t="shared" si="3"/>
        <v>46</v>
      </c>
      <c r="E6" s="33">
        <f t="shared" si="3"/>
        <v>18</v>
      </c>
      <c r="F6" s="33">
        <f t="shared" si="3"/>
        <v>0</v>
      </c>
      <c r="G6" s="33">
        <f t="shared" si="3"/>
        <v>0</v>
      </c>
      <c r="H6" s="33" t="str">
        <f t="shared" si="3"/>
        <v>富山県　南砺市</v>
      </c>
      <c r="I6" s="33" t="str">
        <f t="shared" si="3"/>
        <v>法適用</v>
      </c>
      <c r="J6" s="33" t="str">
        <f t="shared" si="3"/>
        <v>下水道事業</v>
      </c>
      <c r="K6" s="33" t="str">
        <f t="shared" si="3"/>
        <v>特定地域生活排水処理</v>
      </c>
      <c r="L6" s="33" t="str">
        <f t="shared" si="3"/>
        <v>K3</v>
      </c>
      <c r="M6" s="33" t="str">
        <f t="shared" si="3"/>
        <v>非設置</v>
      </c>
      <c r="N6" s="34" t="str">
        <f t="shared" si="3"/>
        <v>-</v>
      </c>
      <c r="O6" s="34">
        <f t="shared" si="3"/>
        <v>-8.64</v>
      </c>
      <c r="P6" s="34">
        <f t="shared" si="3"/>
        <v>0.15</v>
      </c>
      <c r="Q6" s="34">
        <f t="shared" si="3"/>
        <v>100</v>
      </c>
      <c r="R6" s="34">
        <f t="shared" si="3"/>
        <v>3960</v>
      </c>
      <c r="S6" s="34">
        <f t="shared" si="3"/>
        <v>49492</v>
      </c>
      <c r="T6" s="34">
        <f t="shared" si="3"/>
        <v>668.64</v>
      </c>
      <c r="U6" s="34">
        <f t="shared" si="3"/>
        <v>74.02</v>
      </c>
      <c r="V6" s="34">
        <f t="shared" si="3"/>
        <v>74</v>
      </c>
      <c r="W6" s="34">
        <f t="shared" si="3"/>
        <v>0.02</v>
      </c>
      <c r="X6" s="34">
        <f t="shared" si="3"/>
        <v>3700</v>
      </c>
      <c r="Y6" s="35">
        <f>IF(Y7="",NA(),Y7)</f>
        <v>88.13</v>
      </c>
      <c r="Z6" s="35">
        <f t="shared" ref="Z6:AH6" si="4">IF(Z7="",NA(),Z7)</f>
        <v>47.78</v>
      </c>
      <c r="AA6" s="35">
        <f t="shared" si="4"/>
        <v>62.45</v>
      </c>
      <c r="AB6" s="35">
        <f t="shared" si="4"/>
        <v>62.94</v>
      </c>
      <c r="AC6" s="35">
        <f t="shared" si="4"/>
        <v>64.180000000000007</v>
      </c>
      <c r="AD6" s="35">
        <f t="shared" si="4"/>
        <v>85.72</v>
      </c>
      <c r="AE6" s="35">
        <f t="shared" si="4"/>
        <v>93.44</v>
      </c>
      <c r="AF6" s="35">
        <f t="shared" si="4"/>
        <v>90.02</v>
      </c>
      <c r="AG6" s="35">
        <f t="shared" si="4"/>
        <v>93.76</v>
      </c>
      <c r="AH6" s="35">
        <f t="shared" si="4"/>
        <v>95.33</v>
      </c>
      <c r="AI6" s="34" t="str">
        <f>IF(AI7="","",IF(AI7="-","【-】","【"&amp;SUBSTITUTE(TEXT(AI7,"#,##0.00"),"-","△")&amp;"】"))</f>
        <v>【98.17】</v>
      </c>
      <c r="AJ6" s="35">
        <f>IF(AJ7="",NA(),AJ7)</f>
        <v>986.63</v>
      </c>
      <c r="AK6" s="35">
        <f t="shared" ref="AK6:AS6" si="5">IF(AK7="",NA(),AK7)</f>
        <v>1211.8599999999999</v>
      </c>
      <c r="AL6" s="35">
        <f t="shared" si="5"/>
        <v>1383.97</v>
      </c>
      <c r="AM6" s="35">
        <f t="shared" si="5"/>
        <v>1609.91</v>
      </c>
      <c r="AN6" s="35">
        <f t="shared" si="5"/>
        <v>2093.56</v>
      </c>
      <c r="AO6" s="35">
        <f t="shared" si="5"/>
        <v>129.72999999999999</v>
      </c>
      <c r="AP6" s="35">
        <f t="shared" si="5"/>
        <v>123.58</v>
      </c>
      <c r="AQ6" s="35">
        <f t="shared" si="5"/>
        <v>221.28</v>
      </c>
      <c r="AR6" s="35">
        <f t="shared" si="5"/>
        <v>173.09</v>
      </c>
      <c r="AS6" s="35">
        <f t="shared" si="5"/>
        <v>162.82</v>
      </c>
      <c r="AT6" s="34" t="str">
        <f>IF(AT7="","",IF(AT7="-","【-】","【"&amp;SUBSTITUTE(TEXT(AT7,"#,##0.00"),"-","△")&amp;"】"))</f>
        <v>【92.20】</v>
      </c>
      <c r="AU6" s="35">
        <f>IF(AU7="",NA(),AU7)</f>
        <v>171.01</v>
      </c>
      <c r="AV6" s="35">
        <f t="shared" ref="AV6:BD6" si="6">IF(AV7="",NA(),AV7)</f>
        <v>2.33</v>
      </c>
      <c r="AW6" s="35">
        <f t="shared" si="6"/>
        <v>-129.29</v>
      </c>
      <c r="AX6" s="35">
        <f t="shared" si="6"/>
        <v>-389.75</v>
      </c>
      <c r="AY6" s="35">
        <f t="shared" si="6"/>
        <v>-518.45000000000005</v>
      </c>
      <c r="AZ6" s="35">
        <f t="shared" si="6"/>
        <v>180.07</v>
      </c>
      <c r="BA6" s="35">
        <f t="shared" si="6"/>
        <v>172.39</v>
      </c>
      <c r="BB6" s="35">
        <f t="shared" si="6"/>
        <v>113.42</v>
      </c>
      <c r="BC6" s="35">
        <f t="shared" si="6"/>
        <v>117.39</v>
      </c>
      <c r="BD6" s="35">
        <f t="shared" si="6"/>
        <v>125.61</v>
      </c>
      <c r="BE6" s="34" t="str">
        <f>IF(BE7="","",IF(BE7="-","【-】","【"&amp;SUBSTITUTE(TEXT(BE7,"#,##0.00"),"-","△")&amp;"】"))</f>
        <v>【106.38】</v>
      </c>
      <c r="BF6" s="35">
        <f>IF(BF7="",NA(),BF7)</f>
        <v>1173.69</v>
      </c>
      <c r="BG6" s="35">
        <f t="shared" ref="BG6:BO6" si="7">IF(BG7="",NA(),BG7)</f>
        <v>1228.49</v>
      </c>
      <c r="BH6" s="35">
        <f t="shared" si="7"/>
        <v>633.36</v>
      </c>
      <c r="BI6" s="35">
        <f t="shared" si="7"/>
        <v>635.41</v>
      </c>
      <c r="BJ6" s="35">
        <f t="shared" si="7"/>
        <v>673.81</v>
      </c>
      <c r="BK6" s="35">
        <f t="shared" si="7"/>
        <v>413.5</v>
      </c>
      <c r="BL6" s="35">
        <f t="shared" si="7"/>
        <v>407.42</v>
      </c>
      <c r="BM6" s="35">
        <f t="shared" si="7"/>
        <v>386.46</v>
      </c>
      <c r="BN6" s="35">
        <f t="shared" si="7"/>
        <v>421.25</v>
      </c>
      <c r="BO6" s="35">
        <f t="shared" si="7"/>
        <v>398.42</v>
      </c>
      <c r="BP6" s="34" t="str">
        <f>IF(BP7="","",IF(BP7="-","【-】","【"&amp;SUBSTITUTE(TEXT(BP7,"#,##0.00"),"-","△")&amp;"】"))</f>
        <v>【314.13】</v>
      </c>
      <c r="BQ6" s="35">
        <f>IF(BQ7="",NA(),BQ7)</f>
        <v>72.069999999999993</v>
      </c>
      <c r="BR6" s="35">
        <f t="shared" ref="BR6:BZ6" si="8">IF(BR7="",NA(),BR7)</f>
        <v>33.450000000000003</v>
      </c>
      <c r="BS6" s="35">
        <f t="shared" si="8"/>
        <v>50.7</v>
      </c>
      <c r="BT6" s="35">
        <f t="shared" si="8"/>
        <v>49.32</v>
      </c>
      <c r="BU6" s="35">
        <f t="shared" si="8"/>
        <v>48.34</v>
      </c>
      <c r="BV6" s="35">
        <f t="shared" si="8"/>
        <v>55.84</v>
      </c>
      <c r="BW6" s="35">
        <f t="shared" si="8"/>
        <v>57.08</v>
      </c>
      <c r="BX6" s="35">
        <f t="shared" si="8"/>
        <v>55.85</v>
      </c>
      <c r="BY6" s="35">
        <f t="shared" si="8"/>
        <v>53.23</v>
      </c>
      <c r="BZ6" s="35">
        <f t="shared" si="8"/>
        <v>50.7</v>
      </c>
      <c r="CA6" s="34" t="str">
        <f>IF(CA7="","",IF(CA7="-","【-】","【"&amp;SUBSTITUTE(TEXT(CA7,"#,##0.00"),"-","△")&amp;"】"))</f>
        <v>【58.42】</v>
      </c>
      <c r="CB6" s="35">
        <f>IF(CB7="",NA(),CB7)</f>
        <v>271.12</v>
      </c>
      <c r="CC6" s="35">
        <f t="shared" ref="CC6:CK6" si="9">IF(CC7="",NA(),CC7)</f>
        <v>662.53</v>
      </c>
      <c r="CD6" s="35">
        <f t="shared" si="9"/>
        <v>442.04</v>
      </c>
      <c r="CE6" s="35">
        <f t="shared" si="9"/>
        <v>467.72</v>
      </c>
      <c r="CF6" s="35">
        <f t="shared" si="9"/>
        <v>372.5</v>
      </c>
      <c r="CG6" s="35">
        <f t="shared" si="9"/>
        <v>287.57</v>
      </c>
      <c r="CH6" s="35">
        <f t="shared" si="9"/>
        <v>286.86</v>
      </c>
      <c r="CI6" s="35">
        <f t="shared" si="9"/>
        <v>287.91000000000003</v>
      </c>
      <c r="CJ6" s="35">
        <f t="shared" si="9"/>
        <v>283.3</v>
      </c>
      <c r="CK6" s="35">
        <f t="shared" si="9"/>
        <v>289.81</v>
      </c>
      <c r="CL6" s="34" t="str">
        <f>IF(CL7="","",IF(CL7="-","【-】","【"&amp;SUBSTITUTE(TEXT(CL7,"#,##0.00"),"-","△")&amp;"】"))</f>
        <v>【282.28】</v>
      </c>
      <c r="CM6" s="35">
        <f>IF(CM7="",NA(),CM7)</f>
        <v>58.62</v>
      </c>
      <c r="CN6" s="35">
        <f t="shared" ref="CN6:CV6" si="10">IF(CN7="",NA(),CN7)</f>
        <v>51.72</v>
      </c>
      <c r="CO6" s="35">
        <f t="shared" si="10"/>
        <v>48.28</v>
      </c>
      <c r="CP6" s="35">
        <f t="shared" si="10"/>
        <v>44.83</v>
      </c>
      <c r="CQ6" s="35">
        <f t="shared" si="10"/>
        <v>48.28</v>
      </c>
      <c r="CR6" s="35">
        <f t="shared" si="10"/>
        <v>61.55</v>
      </c>
      <c r="CS6" s="35">
        <f t="shared" si="10"/>
        <v>57.22</v>
      </c>
      <c r="CT6" s="35">
        <f t="shared" si="10"/>
        <v>54.93</v>
      </c>
      <c r="CU6" s="35">
        <f t="shared" si="10"/>
        <v>55.96</v>
      </c>
      <c r="CV6" s="35">
        <f t="shared" si="10"/>
        <v>56.45</v>
      </c>
      <c r="CW6" s="34" t="str">
        <f>IF(CW7="","",IF(CW7="-","【-】","【"&amp;SUBSTITUTE(TEXT(CW7,"#,##0.00"),"-","△")&amp;"】"))</f>
        <v>【57.83】</v>
      </c>
      <c r="CX6" s="35">
        <f>IF(CX7="",NA(),CX7)</f>
        <v>96.51</v>
      </c>
      <c r="CY6" s="35">
        <f t="shared" ref="CY6:DG6" si="11">IF(CY7="",NA(),CY7)</f>
        <v>96.43</v>
      </c>
      <c r="CZ6" s="35">
        <f t="shared" si="11"/>
        <v>96.25</v>
      </c>
      <c r="DA6" s="35">
        <f t="shared" si="11"/>
        <v>96</v>
      </c>
      <c r="DB6" s="35">
        <f t="shared" si="11"/>
        <v>95.95</v>
      </c>
      <c r="DC6" s="35">
        <f t="shared" si="11"/>
        <v>67.489999999999995</v>
      </c>
      <c r="DD6" s="35">
        <f t="shared" si="11"/>
        <v>67.290000000000006</v>
      </c>
      <c r="DE6" s="35">
        <f t="shared" si="11"/>
        <v>65.569999999999993</v>
      </c>
      <c r="DF6" s="35">
        <f t="shared" si="11"/>
        <v>60.12</v>
      </c>
      <c r="DG6" s="35">
        <f t="shared" si="11"/>
        <v>54.99</v>
      </c>
      <c r="DH6" s="34" t="str">
        <f>IF(DH7="","",IF(DH7="-","【-】","【"&amp;SUBSTITUTE(TEXT(DH7,"#,##0.00"),"-","△")&amp;"】"))</f>
        <v>【77.67】</v>
      </c>
      <c r="DI6" s="35">
        <f>IF(DI7="",NA(),DI7)</f>
        <v>25.95</v>
      </c>
      <c r="DJ6" s="35">
        <f t="shared" ref="DJ6:DR6" si="12">IF(DJ7="",NA(),DJ7)</f>
        <v>29.24</v>
      </c>
      <c r="DK6" s="35">
        <f t="shared" si="12"/>
        <v>32.520000000000003</v>
      </c>
      <c r="DL6" s="35">
        <f t="shared" si="12"/>
        <v>35.799999999999997</v>
      </c>
      <c r="DM6" s="35">
        <f t="shared" si="12"/>
        <v>39.08</v>
      </c>
      <c r="DN6" s="35">
        <f t="shared" si="12"/>
        <v>16.16</v>
      </c>
      <c r="DO6" s="35">
        <f t="shared" si="12"/>
        <v>16.420000000000002</v>
      </c>
      <c r="DP6" s="35">
        <f t="shared" si="12"/>
        <v>16.41</v>
      </c>
      <c r="DQ6" s="35">
        <f t="shared" si="12"/>
        <v>16.63</v>
      </c>
      <c r="DR6" s="35">
        <f t="shared" si="12"/>
        <v>15.4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162108</v>
      </c>
      <c r="D7" s="37">
        <v>46</v>
      </c>
      <c r="E7" s="37">
        <v>18</v>
      </c>
      <c r="F7" s="37">
        <v>0</v>
      </c>
      <c r="G7" s="37">
        <v>0</v>
      </c>
      <c r="H7" s="37" t="s">
        <v>96</v>
      </c>
      <c r="I7" s="37" t="s">
        <v>97</v>
      </c>
      <c r="J7" s="37" t="s">
        <v>98</v>
      </c>
      <c r="K7" s="37" t="s">
        <v>99</v>
      </c>
      <c r="L7" s="37" t="s">
        <v>100</v>
      </c>
      <c r="M7" s="37" t="s">
        <v>101</v>
      </c>
      <c r="N7" s="38" t="s">
        <v>102</v>
      </c>
      <c r="O7" s="38">
        <v>-8.64</v>
      </c>
      <c r="P7" s="38">
        <v>0.15</v>
      </c>
      <c r="Q7" s="38">
        <v>100</v>
      </c>
      <c r="R7" s="38">
        <v>3960</v>
      </c>
      <c r="S7" s="38">
        <v>49492</v>
      </c>
      <c r="T7" s="38">
        <v>668.64</v>
      </c>
      <c r="U7" s="38">
        <v>74.02</v>
      </c>
      <c r="V7" s="38">
        <v>74</v>
      </c>
      <c r="W7" s="38">
        <v>0.02</v>
      </c>
      <c r="X7" s="38">
        <v>3700</v>
      </c>
      <c r="Y7" s="38">
        <v>88.13</v>
      </c>
      <c r="Z7" s="38">
        <v>47.78</v>
      </c>
      <c r="AA7" s="38">
        <v>62.45</v>
      </c>
      <c r="AB7" s="38">
        <v>62.94</v>
      </c>
      <c r="AC7" s="38">
        <v>64.180000000000007</v>
      </c>
      <c r="AD7" s="38">
        <v>85.72</v>
      </c>
      <c r="AE7" s="38">
        <v>93.44</v>
      </c>
      <c r="AF7" s="38">
        <v>90.02</v>
      </c>
      <c r="AG7" s="38">
        <v>93.76</v>
      </c>
      <c r="AH7" s="38">
        <v>95.33</v>
      </c>
      <c r="AI7" s="38">
        <v>98.17</v>
      </c>
      <c r="AJ7" s="38">
        <v>986.63</v>
      </c>
      <c r="AK7" s="38">
        <v>1211.8599999999999</v>
      </c>
      <c r="AL7" s="38">
        <v>1383.97</v>
      </c>
      <c r="AM7" s="38">
        <v>1609.91</v>
      </c>
      <c r="AN7" s="38">
        <v>2093.56</v>
      </c>
      <c r="AO7" s="38">
        <v>129.72999999999999</v>
      </c>
      <c r="AP7" s="38">
        <v>123.58</v>
      </c>
      <c r="AQ7" s="38">
        <v>221.28</v>
      </c>
      <c r="AR7" s="38">
        <v>173.09</v>
      </c>
      <c r="AS7" s="38">
        <v>162.82</v>
      </c>
      <c r="AT7" s="38">
        <v>92.2</v>
      </c>
      <c r="AU7" s="38">
        <v>171.01</v>
      </c>
      <c r="AV7" s="38">
        <v>2.33</v>
      </c>
      <c r="AW7" s="38">
        <v>-129.29</v>
      </c>
      <c r="AX7" s="38">
        <v>-389.75</v>
      </c>
      <c r="AY7" s="38">
        <v>-518.45000000000005</v>
      </c>
      <c r="AZ7" s="38">
        <v>180.07</v>
      </c>
      <c r="BA7" s="38">
        <v>172.39</v>
      </c>
      <c r="BB7" s="38">
        <v>113.42</v>
      </c>
      <c r="BC7" s="38">
        <v>117.39</v>
      </c>
      <c r="BD7" s="38">
        <v>125.61</v>
      </c>
      <c r="BE7" s="38">
        <v>106.38</v>
      </c>
      <c r="BF7" s="38">
        <v>1173.69</v>
      </c>
      <c r="BG7" s="38">
        <v>1228.49</v>
      </c>
      <c r="BH7" s="38">
        <v>633.36</v>
      </c>
      <c r="BI7" s="38">
        <v>635.41</v>
      </c>
      <c r="BJ7" s="38">
        <v>673.81</v>
      </c>
      <c r="BK7" s="38">
        <v>413.5</v>
      </c>
      <c r="BL7" s="38">
        <v>407.42</v>
      </c>
      <c r="BM7" s="38">
        <v>386.46</v>
      </c>
      <c r="BN7" s="38">
        <v>421.25</v>
      </c>
      <c r="BO7" s="38">
        <v>398.42</v>
      </c>
      <c r="BP7" s="38">
        <v>314.13</v>
      </c>
      <c r="BQ7" s="38">
        <v>72.069999999999993</v>
      </c>
      <c r="BR7" s="38">
        <v>33.450000000000003</v>
      </c>
      <c r="BS7" s="38">
        <v>50.7</v>
      </c>
      <c r="BT7" s="38">
        <v>49.32</v>
      </c>
      <c r="BU7" s="38">
        <v>48.34</v>
      </c>
      <c r="BV7" s="38">
        <v>55.84</v>
      </c>
      <c r="BW7" s="38">
        <v>57.08</v>
      </c>
      <c r="BX7" s="38">
        <v>55.85</v>
      </c>
      <c r="BY7" s="38">
        <v>53.23</v>
      </c>
      <c r="BZ7" s="38">
        <v>50.7</v>
      </c>
      <c r="CA7" s="38">
        <v>58.42</v>
      </c>
      <c r="CB7" s="38">
        <v>271.12</v>
      </c>
      <c r="CC7" s="38">
        <v>662.53</v>
      </c>
      <c r="CD7" s="38">
        <v>442.04</v>
      </c>
      <c r="CE7" s="38">
        <v>467.72</v>
      </c>
      <c r="CF7" s="38">
        <v>372.5</v>
      </c>
      <c r="CG7" s="38">
        <v>287.57</v>
      </c>
      <c r="CH7" s="38">
        <v>286.86</v>
      </c>
      <c r="CI7" s="38">
        <v>287.91000000000003</v>
      </c>
      <c r="CJ7" s="38">
        <v>283.3</v>
      </c>
      <c r="CK7" s="38">
        <v>289.81</v>
      </c>
      <c r="CL7" s="38">
        <v>282.27999999999997</v>
      </c>
      <c r="CM7" s="38">
        <v>58.62</v>
      </c>
      <c r="CN7" s="38">
        <v>51.72</v>
      </c>
      <c r="CO7" s="38">
        <v>48.28</v>
      </c>
      <c r="CP7" s="38">
        <v>44.83</v>
      </c>
      <c r="CQ7" s="38">
        <v>48.28</v>
      </c>
      <c r="CR7" s="38">
        <v>61.55</v>
      </c>
      <c r="CS7" s="38">
        <v>57.22</v>
      </c>
      <c r="CT7" s="38">
        <v>54.93</v>
      </c>
      <c r="CU7" s="38">
        <v>55.96</v>
      </c>
      <c r="CV7" s="38">
        <v>56.45</v>
      </c>
      <c r="CW7" s="38">
        <v>57.83</v>
      </c>
      <c r="CX7" s="38">
        <v>96.51</v>
      </c>
      <c r="CY7" s="38">
        <v>96.43</v>
      </c>
      <c r="CZ7" s="38">
        <v>96.25</v>
      </c>
      <c r="DA7" s="38">
        <v>96</v>
      </c>
      <c r="DB7" s="38">
        <v>95.95</v>
      </c>
      <c r="DC7" s="38">
        <v>67.489999999999995</v>
      </c>
      <c r="DD7" s="38">
        <v>67.290000000000006</v>
      </c>
      <c r="DE7" s="38">
        <v>65.569999999999993</v>
      </c>
      <c r="DF7" s="38">
        <v>60.12</v>
      </c>
      <c r="DG7" s="38">
        <v>54.99</v>
      </c>
      <c r="DH7" s="38">
        <v>77.67</v>
      </c>
      <c r="DI7" s="38">
        <v>25.95</v>
      </c>
      <c r="DJ7" s="38">
        <v>29.24</v>
      </c>
      <c r="DK7" s="38">
        <v>32.520000000000003</v>
      </c>
      <c r="DL7" s="38">
        <v>35.799999999999997</v>
      </c>
      <c r="DM7" s="38">
        <v>39.08</v>
      </c>
      <c r="DN7" s="38">
        <v>16.16</v>
      </c>
      <c r="DO7" s="38">
        <v>16.420000000000002</v>
      </c>
      <c r="DP7" s="38">
        <v>16.41</v>
      </c>
      <c r="DQ7" s="38">
        <v>16.63</v>
      </c>
      <c r="DR7" s="38">
        <v>15.4</v>
      </c>
      <c r="DS7" s="38">
        <v>15.64</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2022-01-21T00:50:46Z</cp:lastPrinted>
  <dcterms:created xsi:type="dcterms:W3CDTF">2021-12-03T07:39:08Z</dcterms:created>
  <dcterms:modified xsi:type="dcterms:W3CDTF">2022-01-21T00:50:57Z</dcterms:modified>
  <cp:category/>
</cp:coreProperties>
</file>