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70050上下水道業務課\004下水\002下水道財務\001下水道財務全般\011経営比較分析表【5】\令和02年度決算分\"/>
    </mc:Choice>
  </mc:AlternateContent>
  <workbookProtection workbookAlgorithmName="SHA-512" workbookHashValue="ZmBNGe0nCw11FgHxMAx3Ep1er3VfTMCkBKj4upSlwzYTvxFp33dxTMs1Givlsgp+QLf97xRAjp1TKObNQ1HE2w==" workbookSaltValue="fd1EUJqN/fGySTaafwR+8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<sst xmlns="http://schemas.openxmlformats.org/spreadsheetml/2006/main" count="231" uniqueCount="117">
  <si>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</si>
  <si>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</si>
  <si>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</si>
  <si>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</si>
  <si>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</si>
  <si>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</si>
  <si>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</si>
  <si>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</si>
  <si>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</si>
  <si>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</si>
  <si>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</si>
  <si>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</si>
  <si>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</si>
  <si>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</si>
  <si>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</si>
  <si>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</si>
  <si>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</si>
  <si>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</si>
  <si>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</si>
  <si>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</si>
  <si>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</si>
  <si>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</si>
  <si>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</si>
  <si>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</si>
  <si>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</si>
  <si>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</si>
  <si>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</si>
  <si>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</si>
  <si>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</si>
  <si>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</si>
  <si>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</si>
  <si>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</si>
  <si>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</si>
  <si>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</si>
  <si>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</si>
  <si>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</si>
  <si>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</si>
  <si>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</si>
  <si>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</si>
  <si>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</si>
  <si>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</si>
  <si>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</si>
  <si>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</si>
  <si>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</si>
  <si>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</si>
  <si>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</si>
  <si>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</si>
  <si>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</si>
  <si>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</si>
  <si>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</si>
  <si>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</si>
  <si>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</si>
  <si>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</si>
  <si>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</si>
  <si>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</si>
  <si>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</si>
  <si>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</si>
  <si>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</si>
  <si>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</si>
  <si>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</si>
  <si>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</si>
  <si>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</si>
  <si>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</si>
  <si>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</si>
  <si>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</si>
  <si>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</si>
  <si>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</si>
  <si>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</si>
  <si>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</si>
  <si>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</si>
  <si>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</si>
  <si>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</si>
  <si>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</si>
  <si>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</si>
  <si>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</si>
  <si>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</si>
  <si>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</si>
  <si>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</si>
  <si>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</si>
  <si>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</si>
  <si>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</si>
  <si>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</si>
  <si>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</si>
  <si>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</si>
  <si>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</si>
  <si>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</si>
  <si>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</si>
  <si>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</si>
  <si>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</si>
  <si>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</si>
  <si>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</si>
  <si>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</si>
  <si>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</si>
  <si>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</si>
  <si>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</si>
  <si>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</si>
  <si>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射水市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</si>
  <si>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</si>
  <si>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</si>
  <si>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</si>
  <si>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</si>
  <si>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</si>
  <si>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</si>
  <si>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</si>
  <si>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</si>
  <si>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</si>
  <si>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</si>
  <si>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</si>
  <si>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</si>
  <si>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</si>
  <si>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</si>
  <si>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</si>
  <si>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</si>
  <si>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</si>
  <si>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・経常収支比率は、企業債利息の逓減により前年度よりも改善している。今後もこの傾向が続くと思われる。
・累積欠損金比率については、累積欠損金が生じていないためゼロである。
・流動比率は100パーセントを下回っているが、1年以内に償還すべき企業債償還金の原資は、翌年度の収入で賄われており、資金不足は生じていない。
・企業債残高対事業規模比率は、前年度よりも改善している。今後も企業債残高の減少により、この傾向が続くものと考えられる。
・経費回収率は前年度より改善している。しかし、依然として使用料収入で賄えない経費があるため、その節減に努める必要がある。
・汚水処理原価は横ばいである。しかし今後は更新投資を行っていくことで、汚水処理費が増加することが考えられる。
・施設利用率は前年度より増加しているが、今後も節水等による有収水量の減少が考えられ、これを踏まえて更新投資を検討する必要がある。
・水洗化率は前年度よりも向上している。今後も接続促進に努める必要がある。
</t>
    <rPh sb="9" eb="11">
      <t>キギョウ</t>
    </rPh>
    <rPh sb="11" eb="12">
      <t>サイ</t>
    </rPh>
    <rPh sb="12" eb="14">
      <t>リソク</t>
    </rPh>
    <rPh sb="15" eb="17">
      <t>テイゲン</t>
    </rPh>
    <rPh sb="20" eb="23">
      <t>ゼンネンド</t>
    </rPh>
    <rPh sb="26" eb="28">
      <t>カイゼン</t>
    </rPh>
    <rPh sb="33" eb="35">
      <t>コンゴ</t>
    </rPh>
    <rPh sb="38" eb="40">
      <t>ケイコウ</t>
    </rPh>
    <rPh sb="41" eb="42">
      <t>ツヅ</t>
    </rPh>
    <rPh sb="223" eb="226">
      <t>ゼンネンド</t>
    </rPh>
    <rPh sb="228" eb="230">
      <t>カイゼン</t>
    </rPh>
    <rPh sb="278" eb="280">
      <t>オスイ</t>
    </rPh>
    <rPh sb="280" eb="282">
      <t>ショリ</t>
    </rPh>
    <rPh sb="282" eb="284">
      <t>ゲンカ</t>
    </rPh>
    <rPh sb="285" eb="286">
      <t>ヨコ</t>
    </rPh>
    <rPh sb="295" eb="297">
      <t>コンゴ</t>
    </rPh>
    <rPh sb="298" eb="300">
      <t>コウシン</t>
    </rPh>
    <rPh sb="300" eb="302">
      <t>トウシ</t>
    </rPh>
    <rPh sb="303" eb="304">
      <t>オコナ</t>
    </rPh>
    <rPh sb="312" eb="314">
      <t>オスイ</t>
    </rPh>
    <rPh sb="314" eb="316">
      <t>ショリ</t>
    </rPh>
    <rPh sb="316" eb="317">
      <t>ヒ</t>
    </rPh>
    <rPh sb="318" eb="320">
      <t>ゾウカ</t>
    </rPh>
    <rPh sb="325" eb="326">
      <t>カンガ</t>
    </rPh>
    <rPh sb="344" eb="346">
      <t>ゾウカ</t>
    </rPh>
    <phoneticPr fontId="15"/>
  </si>
  <si>
    <t xml:space="preserve">・有形固定資産減価償却率は前年度よりも増加しており、老朽化が進行している。今後耐用年数を迎える資産が多く、計画的に更新投資を行う必要がある。
・管渠老朽化率は耐用年数を経過した管渠がないため、ゼロである。今後の更新にあたっては、人口動態や処理水量の推移を踏まえ、計画を立てる必要がある。
・管渠改善率は耐用年数を経過した管渠がないため、ゼロである。今後は管渠の老朽化に併せ、計画的な更新を行っていく必要がある。             
</t>
  </si>
  <si>
    <t>・現状は利益を計上し、資金収支も図れているが、今後は人口減少や節水意識の向上等により、使用料収入の増加は見込めない。浄化槽や汲み取り世帯に対して地道に接続促進を進め、使用料収入の確保に努めることが必要である。
・経営戦略の策定状況（策定済）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</si>
</sst>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5"/>
      <color theme="3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D-4B7F-BC05-36EBACB9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D-4B7F-BC05-36EBACB9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113.51</c:v>
                </c:pt>
                <c:pt idx="1">
                  <c:v>112.04</c:v>
                </c:pt>
                <c:pt idx="2">
                  <c:v>110.99</c:v>
                </c:pt>
                <c:pt idx="3">
                  <c:v>113.74</c:v>
                </c:pt>
                <c:pt idx="4">
                  <c:v>117.85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A-4917-8E54-9D6F6D25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100.95</c:v>
                </c:pt>
                <c:pt idx="2">
                  <c:v>101.27</c:v>
                </c:pt>
                <c:pt idx="3">
                  <c:v>101.91</c:v>
                </c:pt>
                <c:pt idx="4">
                  <c:v>103.09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A-4917-8E54-9D6F6D25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17.079999999999998</c:v>
                </c:pt>
                <c:pt idx="1">
                  <c:v>19.82</c:v>
                </c:pt>
                <c:pt idx="2">
                  <c:v>22.16</c:v>
                </c:pt>
                <c:pt idx="3">
                  <c:v>24.9</c:v>
                </c:pt>
                <c:pt idx="4">
                  <c:v>27.56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3-4D60-A683-72E4D292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22.9</c:v>
                </c:pt>
                <c:pt idx="1">
                  <c:v>24.87</c:v>
                </c:pt>
                <c:pt idx="2">
                  <c:v>24.32</c:v>
                </c:pt>
                <c:pt idx="3">
                  <c:v>28.19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3-4D60-A683-72E4D292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B76-B5C7-C5750923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0-4B76-B5C7-C5750923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1-43D7-A6FF-455554DC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225.39</c:v>
                </c:pt>
                <c:pt idx="1">
                  <c:v>224.04</c:v>
                </c:pt>
                <c:pt idx="2">
                  <c:v>137.09</c:v>
                </c:pt>
                <c:pt idx="3">
                  <c:v>127.98</c:v>
                </c:pt>
                <c:pt idx="4">
                  <c:v>101.24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1-43D7-A6FF-455554DC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29.42</c:v>
                </c:pt>
                <c:pt idx="1">
                  <c:v>20.48</c:v>
                </c:pt>
                <c:pt idx="2">
                  <c:v>12.08</c:v>
                </c:pt>
                <c:pt idx="3">
                  <c:v>14.7</c:v>
                </c:pt>
                <c:pt idx="4">
                  <c:v>16.59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A-452F-A27A-02ABE64D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31.84</c:v>
                </c:pt>
                <c:pt idx="1">
                  <c:v>29.91</c:v>
                </c:pt>
                <c:pt idx="2">
                  <c:v>43.5</c:v>
                </c:pt>
                <c:pt idx="3">
                  <c:v>44.14</c:v>
                </c:pt>
                <c:pt idx="4">
                  <c:v>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A-452F-A27A-02ABE64D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456.17</c:v>
                </c:pt>
                <c:pt idx="1">
                  <c:v>409.93</c:v>
                </c:pt>
                <c:pt idx="2">
                  <c:v>382.13</c:v>
                </c:pt>
                <c:pt idx="3">
                  <c:v>334.77</c:v>
                </c:pt>
                <c:pt idx="4">
                  <c:v>281.64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3-4A80-9ED4-92864812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3-4A80-9ED4-92864812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96.9</c:v>
                </c:pt>
                <c:pt idx="1">
                  <c:v>97.75</c:v>
                </c:pt>
                <c:pt idx="2">
                  <c:v>96.29</c:v>
                </c:pt>
                <c:pt idx="3">
                  <c:v>98.76</c:v>
                </c:pt>
                <c:pt idx="4">
                  <c:v>99.15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8-4127-A136-5034D727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8-4127-A136-5034D727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152.93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8-4E8F-8D11-71E00CB3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8-4E8F-8D11-71E00CB3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78.540000000000006</c:v>
                </c:pt>
                <c:pt idx="1">
                  <c:v>82.36</c:v>
                </c:pt>
                <c:pt idx="2">
                  <c:v>76.5</c:v>
                </c:pt>
                <c:pt idx="3">
                  <c:v>75.81</c:v>
                </c:pt>
                <c:pt idx="4">
                  <c:v>78.83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3-4291-A5F4-05B5B4FA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3-4291-A5F4-05B5B4FA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97.15</c:v>
                </c:pt>
                <c:pt idx="1">
                  <c:v>97.22</c:v>
                </c:pt>
                <c:pt idx="2">
                  <c:v>97.34</c:v>
                </c:pt>
                <c:pt idx="3">
                  <c:v>97.61</c:v>
                </c:pt>
                <c:pt idx="4">
                  <c:v>97.81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1-4922-9D8E-132148FD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1-4922-9D8E-132148FD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4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5" t="str">
        <f>データ!H6</f>
        <v>富山県　射水市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92329</v>
      </c>
      <c r="AM8" s="69"/>
      <c r="AN8" s="69"/>
      <c r="AO8" s="69"/>
      <c r="AP8" s="69"/>
      <c r="AQ8" s="69"/>
      <c r="AR8" s="69"/>
      <c r="AS8" s="69"/>
      <c r="AT8" s="68">
        <f>データ!T6</f>
        <v>109.44</v>
      </c>
      <c r="AU8" s="68"/>
      <c r="AV8" s="68"/>
      <c r="AW8" s="68"/>
      <c r="AX8" s="68"/>
      <c r="AY8" s="68"/>
      <c r="AZ8" s="68"/>
      <c r="BA8" s="68"/>
      <c r="BB8" s="68">
        <f>データ!U6</f>
        <v>843.65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85.82</v>
      </c>
      <c r="J10" s="68"/>
      <c r="K10" s="68"/>
      <c r="L10" s="68"/>
      <c r="M10" s="68"/>
      <c r="N10" s="68"/>
      <c r="O10" s="68"/>
      <c r="P10" s="68">
        <f>データ!P6</f>
        <v>10.76</v>
      </c>
      <c r="Q10" s="68"/>
      <c r="R10" s="68"/>
      <c r="S10" s="68"/>
      <c r="T10" s="68"/>
      <c r="U10" s="68"/>
      <c r="V10" s="68"/>
      <c r="W10" s="68">
        <f>データ!Q6</f>
        <v>80.73</v>
      </c>
      <c r="X10" s="68"/>
      <c r="Y10" s="68"/>
      <c r="Z10" s="68"/>
      <c r="AA10" s="68"/>
      <c r="AB10" s="68"/>
      <c r="AC10" s="68"/>
      <c r="AD10" s="69">
        <f>データ!R6</f>
        <v>3190</v>
      </c>
      <c r="AE10" s="69"/>
      <c r="AF10" s="69"/>
      <c r="AG10" s="69"/>
      <c r="AH10" s="69"/>
      <c r="AI10" s="69"/>
      <c r="AJ10" s="69"/>
      <c r="AK10" s="2"/>
      <c r="AL10" s="69">
        <f>データ!V6</f>
        <v>9911</v>
      </c>
      <c r="AM10" s="69"/>
      <c r="AN10" s="69"/>
      <c r="AO10" s="69"/>
      <c r="AP10" s="69"/>
      <c r="AQ10" s="69"/>
      <c r="AR10" s="69"/>
      <c r="AS10" s="69"/>
      <c r="AT10" s="68">
        <f>データ!W6</f>
        <v>4.51</v>
      </c>
      <c r="AU10" s="68"/>
      <c r="AV10" s="68"/>
      <c r="AW10" s="68"/>
      <c r="AX10" s="68"/>
      <c r="AY10" s="68"/>
      <c r="AZ10" s="68"/>
      <c r="BA10" s="68"/>
      <c r="BB10" s="68">
        <f>データ!X6</f>
        <v>2197.56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>
      <c r="C83" s="2" t="s">
        <v>30</v>
      </c>
    </row>
    <row r="84" spans="1:78" hidden="1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owxJzYixw2CETZrd6opGdB8XmypdsOMnYQ67iD6Us29H2XfDyWRYrvzj82mRdxVnRtXGH+CiHcfRvd8NklE78Q==" saltValue="0pNWyUdIhfBIGp63v++Hj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>
      <c r="A6" s="28" t="s">
        <v>95</v>
      </c>
      <c r="B6" s="33">
        <f>B7</f>
        <v>2020</v>
      </c>
      <c r="C6" s="33">
        <f t="shared" ref="C6:X6" si="3">C7</f>
        <v>162116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射水市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>
        <f t="shared" si="3"/>
        <v>85.82</v>
      </c>
      <c r="P6" s="34">
        <f t="shared" si="3"/>
        <v>10.76</v>
      </c>
      <c r="Q6" s="34">
        <f t="shared" si="3"/>
        <v>80.73</v>
      </c>
      <c r="R6" s="34">
        <f t="shared" si="3"/>
        <v>3190</v>
      </c>
      <c r="S6" s="34">
        <f t="shared" si="3"/>
        <v>92329</v>
      </c>
      <c r="T6" s="34">
        <f t="shared" si="3"/>
        <v>109.44</v>
      </c>
      <c r="U6" s="34">
        <f t="shared" si="3"/>
        <v>843.65</v>
      </c>
      <c r="V6" s="34">
        <f t="shared" si="3"/>
        <v>9911</v>
      </c>
      <c r="W6" s="34">
        <f t="shared" si="3"/>
        <v>4.51</v>
      </c>
      <c r="X6" s="34">
        <f t="shared" si="3"/>
        <v>2197.56</v>
      </c>
      <c r="Y6" s="35">
        <f>IF(Y7="",NA(),Y7)</f>
        <v>113.51</v>
      </c>
      <c r="Z6" s="35">
        <f t="shared" ref="Z6:AH6" si="4">IF(Z7="",NA(),Z7)</f>
        <v>112.04</v>
      </c>
      <c r="AA6" s="35">
        <f t="shared" si="4"/>
        <v>110.99</v>
      </c>
      <c r="AB6" s="35">
        <f t="shared" si="4"/>
        <v>113.74</v>
      </c>
      <c r="AC6" s="35">
        <f t="shared" si="4"/>
        <v>117.85</v>
      </c>
      <c r="AD6" s="35">
        <f t="shared" si="4"/>
        <v>99.66</v>
      </c>
      <c r="AE6" s="35">
        <f t="shared" si="4"/>
        <v>100.95</v>
      </c>
      <c r="AF6" s="35">
        <f t="shared" si="4"/>
        <v>101.27</v>
      </c>
      <c r="AG6" s="35">
        <f t="shared" si="4"/>
        <v>101.91</v>
      </c>
      <c r="AH6" s="35">
        <f t="shared" si="4"/>
        <v>103.09</v>
      </c>
      <c r="AI6" s="34" t="str">
        <f>IF(AI7="","",IF(AI7="-","【-】","【"&amp;SUBSTITUTE(TEXT(AI7,"#,##0.00"),"-","△")&amp;"】"))</f>
        <v>【104.99】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225.39</v>
      </c>
      <c r="AP6" s="35">
        <f t="shared" si="5"/>
        <v>224.04</v>
      </c>
      <c r="AQ6" s="35">
        <f t="shared" si="5"/>
        <v>137.09</v>
      </c>
      <c r="AR6" s="35">
        <f t="shared" si="5"/>
        <v>127.98</v>
      </c>
      <c r="AS6" s="35">
        <f t="shared" si="5"/>
        <v>101.24</v>
      </c>
      <c r="AT6" s="34" t="str">
        <f>IF(AT7="","",IF(AT7="-","【-】","【"&amp;SUBSTITUTE(TEXT(AT7,"#,##0.00"),"-","△")&amp;"】"))</f>
        <v>【121.19】</v>
      </c>
      <c r="AU6" s="35">
        <f>IF(AU7="",NA(),AU7)</f>
        <v>29.42</v>
      </c>
      <c r="AV6" s="35">
        <f t="shared" ref="AV6:BD6" si="6">IF(AV7="",NA(),AV7)</f>
        <v>20.48</v>
      </c>
      <c r="AW6" s="35">
        <f t="shared" si="6"/>
        <v>12.08</v>
      </c>
      <c r="AX6" s="35">
        <f t="shared" si="6"/>
        <v>14.7</v>
      </c>
      <c r="AY6" s="35">
        <f t="shared" si="6"/>
        <v>16.59</v>
      </c>
      <c r="AZ6" s="35">
        <f t="shared" si="6"/>
        <v>31.84</v>
      </c>
      <c r="BA6" s="35">
        <f t="shared" si="6"/>
        <v>29.91</v>
      </c>
      <c r="BB6" s="35">
        <f t="shared" si="6"/>
        <v>43.5</v>
      </c>
      <c r="BC6" s="35">
        <f t="shared" si="6"/>
        <v>44.14</v>
      </c>
      <c r="BD6" s="35">
        <f t="shared" si="6"/>
        <v>37.24</v>
      </c>
      <c r="BE6" s="34" t="str">
        <f>IF(BE7="","",IF(BE7="-","【-】","【"&amp;SUBSTITUTE(TEXT(BE7,"#,##0.00"),"-","△")&amp;"】"))</f>
        <v>【32.80】</v>
      </c>
      <c r="BF6" s="35">
        <f>IF(BF7="",NA(),BF7)</f>
        <v>456.17</v>
      </c>
      <c r="BG6" s="35">
        <f t="shared" ref="BG6:BO6" si="7">IF(BG7="",NA(),BG7)</f>
        <v>409.93</v>
      </c>
      <c r="BH6" s="35">
        <f t="shared" si="7"/>
        <v>382.13</v>
      </c>
      <c r="BI6" s="35">
        <f t="shared" si="7"/>
        <v>334.77</v>
      </c>
      <c r="BJ6" s="35">
        <f t="shared" si="7"/>
        <v>281.64</v>
      </c>
      <c r="BK6" s="35">
        <f t="shared" si="7"/>
        <v>974.93</v>
      </c>
      <c r="BL6" s="35">
        <f t="shared" si="7"/>
        <v>855.8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96.9</v>
      </c>
      <c r="BR6" s="35">
        <f t="shared" ref="BR6:BZ6" si="8">IF(BR7="",NA(),BR7)</f>
        <v>97.75</v>
      </c>
      <c r="BS6" s="35">
        <f t="shared" si="8"/>
        <v>96.29</v>
      </c>
      <c r="BT6" s="35">
        <f t="shared" si="8"/>
        <v>98.76</v>
      </c>
      <c r="BU6" s="35">
        <f t="shared" si="8"/>
        <v>99.15</v>
      </c>
      <c r="BV6" s="35">
        <f t="shared" si="8"/>
        <v>55.32</v>
      </c>
      <c r="BW6" s="35">
        <f t="shared" si="8"/>
        <v>59.8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152.93</v>
      </c>
      <c r="CE6" s="35">
        <f t="shared" si="9"/>
        <v>150</v>
      </c>
      <c r="CF6" s="35">
        <f t="shared" si="9"/>
        <v>150</v>
      </c>
      <c r="CG6" s="35">
        <f t="shared" si="9"/>
        <v>283.17</v>
      </c>
      <c r="CH6" s="35">
        <f t="shared" si="9"/>
        <v>263.76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78.540000000000006</v>
      </c>
      <c r="CN6" s="35">
        <f t="shared" ref="CN6:CV6" si="10">IF(CN7="",NA(),CN7)</f>
        <v>82.36</v>
      </c>
      <c r="CO6" s="35">
        <f t="shared" si="10"/>
        <v>76.5</v>
      </c>
      <c r="CP6" s="35">
        <f t="shared" si="10"/>
        <v>75.81</v>
      </c>
      <c r="CQ6" s="35">
        <f t="shared" si="10"/>
        <v>78.83</v>
      </c>
      <c r="CR6" s="35">
        <f t="shared" si="10"/>
        <v>60.65</v>
      </c>
      <c r="CS6" s="35">
        <f t="shared" si="10"/>
        <v>51.75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97.15</v>
      </c>
      <c r="CY6" s="35">
        <f t="shared" ref="CY6:DG6" si="11">IF(CY7="",NA(),CY7)</f>
        <v>97.22</v>
      </c>
      <c r="CZ6" s="35">
        <f t="shared" si="11"/>
        <v>97.34</v>
      </c>
      <c r="DA6" s="35">
        <f t="shared" si="11"/>
        <v>97.61</v>
      </c>
      <c r="DB6" s="35">
        <f t="shared" si="11"/>
        <v>97.81</v>
      </c>
      <c r="DC6" s="35">
        <f t="shared" si="11"/>
        <v>84.58</v>
      </c>
      <c r="DD6" s="35">
        <f t="shared" si="11"/>
        <v>84.84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5">
        <f>IF(DI7="",NA(),DI7)</f>
        <v>17.079999999999998</v>
      </c>
      <c r="DJ6" s="35">
        <f t="shared" ref="DJ6:DR6" si="12">IF(DJ7="",NA(),DJ7)</f>
        <v>19.82</v>
      </c>
      <c r="DK6" s="35">
        <f t="shared" si="12"/>
        <v>22.16</v>
      </c>
      <c r="DL6" s="35">
        <f t="shared" si="12"/>
        <v>24.9</v>
      </c>
      <c r="DM6" s="35">
        <f t="shared" si="12"/>
        <v>27.56</v>
      </c>
      <c r="DN6" s="35">
        <f t="shared" si="12"/>
        <v>22.9</v>
      </c>
      <c r="DO6" s="35">
        <f t="shared" si="12"/>
        <v>24.87</v>
      </c>
      <c r="DP6" s="35">
        <f t="shared" si="12"/>
        <v>24.32</v>
      </c>
      <c r="DQ6" s="35">
        <f t="shared" si="12"/>
        <v>28.19</v>
      </c>
      <c r="DR6" s="35">
        <f t="shared" si="12"/>
        <v>24.8</v>
      </c>
      <c r="DS6" s="34" t="str">
        <f>IF(DS7="","",IF(DS7="-","【-】","【"&amp;SUBSTITUTE(TEXT(DS7,"#,##0.00"),"-","△")&amp;"】"))</f>
        <v>【22.21】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8" s="36" customFormat="1">
      <c r="A7" s="28"/>
      <c r="B7" s="37">
        <v>2020</v>
      </c>
      <c r="C7" s="37">
        <v>162116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85.82</v>
      </c>
      <c r="P7" s="38">
        <v>10.76</v>
      </c>
      <c r="Q7" s="38">
        <v>80.73</v>
      </c>
      <c r="R7" s="38">
        <v>3190</v>
      </c>
      <c r="S7" s="38">
        <v>92329</v>
      </c>
      <c r="T7" s="38">
        <v>109.44</v>
      </c>
      <c r="U7" s="38">
        <v>843.65</v>
      </c>
      <c r="V7" s="38">
        <v>9911</v>
      </c>
      <c r="W7" s="38">
        <v>4.51</v>
      </c>
      <c r="X7" s="38">
        <v>2197.56</v>
      </c>
      <c r="Y7" s="38">
        <v>113.51</v>
      </c>
      <c r="Z7" s="38">
        <v>112.04</v>
      </c>
      <c r="AA7" s="38">
        <v>110.99</v>
      </c>
      <c r="AB7" s="38">
        <v>113.74</v>
      </c>
      <c r="AC7" s="38">
        <v>117.85</v>
      </c>
      <c r="AD7" s="38">
        <v>99.66</v>
      </c>
      <c r="AE7" s="38">
        <v>100.95</v>
      </c>
      <c r="AF7" s="38">
        <v>101.27</v>
      </c>
      <c r="AG7" s="38">
        <v>101.91</v>
      </c>
      <c r="AH7" s="38">
        <v>103.09</v>
      </c>
      <c r="AI7" s="38">
        <v>104.99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225.39</v>
      </c>
      <c r="AP7" s="38">
        <v>224.04</v>
      </c>
      <c r="AQ7" s="38">
        <v>137.09</v>
      </c>
      <c r="AR7" s="38">
        <v>127.98</v>
      </c>
      <c r="AS7" s="38">
        <v>101.24</v>
      </c>
      <c r="AT7" s="38">
        <v>121.19</v>
      </c>
      <c r="AU7" s="38">
        <v>29.42</v>
      </c>
      <c r="AV7" s="38">
        <v>20.48</v>
      </c>
      <c r="AW7" s="38">
        <v>12.08</v>
      </c>
      <c r="AX7" s="38">
        <v>14.7</v>
      </c>
      <c r="AY7" s="38">
        <v>16.59</v>
      </c>
      <c r="AZ7" s="38">
        <v>31.84</v>
      </c>
      <c r="BA7" s="38">
        <v>29.91</v>
      </c>
      <c r="BB7" s="38">
        <v>43.5</v>
      </c>
      <c r="BC7" s="38">
        <v>44.14</v>
      </c>
      <c r="BD7" s="38">
        <v>37.24</v>
      </c>
      <c r="BE7" s="38">
        <v>32.799999999999997</v>
      </c>
      <c r="BF7" s="38">
        <v>456.17</v>
      </c>
      <c r="BG7" s="38">
        <v>409.93</v>
      </c>
      <c r="BH7" s="38">
        <v>382.13</v>
      </c>
      <c r="BI7" s="38">
        <v>334.77</v>
      </c>
      <c r="BJ7" s="38">
        <v>281.64</v>
      </c>
      <c r="BK7" s="38">
        <v>974.93</v>
      </c>
      <c r="BL7" s="38">
        <v>855.8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96.9</v>
      </c>
      <c r="BR7" s="38">
        <v>97.75</v>
      </c>
      <c r="BS7" s="38">
        <v>96.29</v>
      </c>
      <c r="BT7" s="38">
        <v>98.76</v>
      </c>
      <c r="BU7" s="38">
        <v>99.15</v>
      </c>
      <c r="BV7" s="38">
        <v>55.32</v>
      </c>
      <c r="BW7" s="38">
        <v>59.8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150</v>
      </c>
      <c r="CC7" s="38">
        <v>150</v>
      </c>
      <c r="CD7" s="38">
        <v>152.93</v>
      </c>
      <c r="CE7" s="38">
        <v>150</v>
      </c>
      <c r="CF7" s="38">
        <v>150</v>
      </c>
      <c r="CG7" s="38">
        <v>283.17</v>
      </c>
      <c r="CH7" s="38">
        <v>263.76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78.540000000000006</v>
      </c>
      <c r="CN7" s="38">
        <v>82.36</v>
      </c>
      <c r="CO7" s="38">
        <v>76.5</v>
      </c>
      <c r="CP7" s="38">
        <v>75.81</v>
      </c>
      <c r="CQ7" s="38">
        <v>78.83</v>
      </c>
      <c r="CR7" s="38">
        <v>60.65</v>
      </c>
      <c r="CS7" s="38">
        <v>51.75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97.15</v>
      </c>
      <c r="CY7" s="38">
        <v>97.22</v>
      </c>
      <c r="CZ7" s="38">
        <v>97.34</v>
      </c>
      <c r="DA7" s="38">
        <v>97.61</v>
      </c>
      <c r="DB7" s="38">
        <v>97.81</v>
      </c>
      <c r="DC7" s="38">
        <v>84.58</v>
      </c>
      <c r="DD7" s="38">
        <v>84.84</v>
      </c>
      <c r="DE7" s="38">
        <v>90.04</v>
      </c>
      <c r="DF7" s="38">
        <v>90.11</v>
      </c>
      <c r="DG7" s="38">
        <v>90.52</v>
      </c>
      <c r="DH7" s="38">
        <v>86.6</v>
      </c>
      <c r="DI7" s="38">
        <v>17.079999999999998</v>
      </c>
      <c r="DJ7" s="38">
        <v>19.82</v>
      </c>
      <c r="DK7" s="38">
        <v>22.16</v>
      </c>
      <c r="DL7" s="38">
        <v>24.9</v>
      </c>
      <c r="DM7" s="38">
        <v>27.56</v>
      </c>
      <c r="DN7" s="38">
        <v>22.9</v>
      </c>
      <c r="DO7" s="38">
        <v>24.87</v>
      </c>
      <c r="DP7" s="38">
        <v>24.32</v>
      </c>
      <c r="DQ7" s="38">
        <v>28.19</v>
      </c>
      <c r="DR7" s="38">
        <v>24.8</v>
      </c>
      <c r="DS7" s="38">
        <v>22.21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0.04</v>
      </c>
      <c r="EM7" s="38">
        <v>0.02</v>
      </c>
      <c r="EN7" s="38">
        <v>0.02</v>
      </c>
      <c r="EO7" s="38">
        <v>0.16</v>
      </c>
    </row>
    <row r="8" spans="1:148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杉浦 寛之</cp:lastModifiedBy>
  <dcterms:created xsi:type="dcterms:W3CDTF">2021-12-03T07:31:23Z</dcterms:created>
  <dcterms:modified xsi:type="dcterms:W3CDTF">2022-01-12T01:02:11Z</dcterms:modified>
  <cp:category/>
</cp:coreProperties>
</file>