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lgwan-ad\生活環境課\杉田\[水道]\公営企業関係\公営企業に係る「経営比較分析表」の策定及び公表について\R3\R3経営比較分析表\11舟橋村\簡易水道\"/>
    </mc:Choice>
  </mc:AlternateContent>
  <xr:revisionPtr revIDLastSave="0" documentId="13_ncr:1_{CF2003CE-A492-48FC-8685-01943B7C619F}" xr6:coauthVersionLast="45" xr6:coauthVersionMax="45" xr10:uidLastSave="{00000000-0000-0000-0000-000000000000}"/>
  <workbookProtection workbookAlgorithmName="SHA-512" workbookHashValue="vrEccwKmDgWbhERQJ6Oe7cCFa5hmR5eNjnSk5iAXwsm9qtpyIXl+P7YtzurkEwkwgwNIeTK8VxL7CSxIEWF2hQ==" workbookSaltValue="duqd3aoLLdq0Z9iWHpBxQw==" workbookSpinCount="100000" lockStructure="1"/>
  <bookViews>
    <workbookView xWindow="-120" yWindow="-120" windowWidth="20730" windowHeight="1116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H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<sst xmlns="http://schemas.openxmlformats.org/spreadsheetml/2006/main" count="233" uniqueCount="117">
  <si>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</si>
  <si>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</si>
  <si>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</si>
  <si>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</si>
  <si>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</si>
  <si>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</si>
  <si>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</si>
  <si>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</si>
  <si>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</si>
  <si>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</si>
  <si>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</si>
  <si>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</si>
  <si>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</si>
  <si>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</si>
  <si>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</si>
  <si>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</si>
  <si>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</si>
  <si>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</si>
  <si>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</si>
  <si>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</si>
  <si>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</si>
  <si>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</si>
  <si>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</si>
  <si>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</si>
  <si>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</si>
  <si>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</si>
  <si>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</si>
  <si>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</si>
  <si>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</si>
  <si>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</si>
  <si>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</si>
  <si>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</si>
  <si>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</si>
  <si>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</si>
  <si>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</si>
  <si>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</si>
  <si>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</si>
  <si>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</si>
  <si>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</si>
  <si>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</si>
  <si>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</si>
  <si>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</si>
  <si>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</si>
  <si>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</si>
  <si>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</si>
  <si>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</si>
  <si>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</si>
  <si>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</si>
  <si>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</si>
  <si>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</si>
  <si>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</si>
  <si>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</si>
  <si>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</si>
  <si>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</si>
  <si>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</si>
  <si>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</si>
  <si>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</si>
  <si>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</si>
  <si>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</si>
  <si>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</si>
  <si>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</si>
  <si>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</si>
  <si>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</si>
  <si>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</si>
  <si>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</si>
  <si>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</si>
  <si>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</si>
  <si>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</si>
  <si>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</si>
  <si>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</si>
  <si>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</si>
  <si>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</si>
  <si>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</si>
  <si>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</si>
  <si>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</si>
  <si>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</si>
  <si>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</si>
  <si>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</si>
  <si>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</si>
  <si>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</si>
  <si>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</si>
  <si>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</si>
  <si>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</si>
  <si>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</si>
  <si>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</si>
  <si>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</si>
  <si>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</si>
  <si>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</si>
  <si>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</si>
  <si>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</si>
  <si>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</si>
  <si>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</si>
  <si>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</si>
  <si>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</si>
  <si>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</si>
  <si>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</si>
  <si>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舟橋村</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</si>
  <si>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</si>
  <si>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</si>
  <si>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</si>
  <si>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</si>
  <si>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</si>
  <si>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</si>
  <si>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</si>
  <si>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</si>
  <si>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</si>
  <si>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</si>
  <si>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</si>
  <si>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</si>
  <si>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</si>
  <si>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</si>
  <si>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</si>
  <si>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</si>
  <si>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</si>
  <si>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平成30年度は経営戦略およびアセットマネジメントの策定費用や消費税の支払により例年より落ち込んでいる。令和2年度は、工事請負費の減少により、総費用が減少したことにより、100を超えている。
　供給単価及び給水原価についてはほぼ同額で推移している。しかしながら、当村が規模の小さな事業体であり、村単独の修繕工事等を多く行った年などは給水原価が高くなり、料金回収率を下げることになるため、状況を注視する必要がある。
　料金回収率は平成30年度に80%台後半まで落ちたが、これは経営戦略の策定費用等により給水原価が増加したことによるものであり、令和元年度以降は再び上昇に転じているが、大規模工事や消費税等の納付にも左右されるため、今後も注視する必要がある。
　企業債残高対給水収益比率については類似団体と比較して低いが、平成30年度中に策定した経営戦略およびアセットマネジメントを元に、低い率を今後も維持できるように配水管の更新事業を計画的に実施していきたい。
　施設利用率については、平成24年度から類似団体と同程度の約50％台後半で推移している。これは、地域での火災等の発生時にも安定した水道の供給体制を整えるために施設を拡張したことが利用率を押し下げた要因である。利用率に関しては、平成29年中に40世帯分、令和元年度中に55世帯分の造成があったため、今後人口増加による利用率の上昇が見込める。
　また、有収率が５ヶ年とも類似団体の平均値を超えており、効率よく収益を確保していることを表している。</t>
    <rPh sb="58" eb="63">
      <t>コウジウケオイヒ</t>
    </rPh>
    <rPh sb="100" eb="101">
      <t>オヨ</t>
    </rPh>
    <rPh sb="113" eb="115">
      <t>ドウガク</t>
    </rPh>
    <rPh sb="116" eb="118">
      <t>スイイ</t>
    </rPh>
    <rPh sb="192" eb="194">
      <t>ジョウキョウ</t>
    </rPh>
    <rPh sb="195" eb="197">
      <t>チュウシ</t>
    </rPh>
    <rPh sb="199" eb="201">
      <t>ヒツヨウ</t>
    </rPh>
    <rPh sb="272" eb="274">
      <t>ネンド</t>
    </rPh>
    <rPh sb="274" eb="276">
      <t>イコウ</t>
    </rPh>
    <phoneticPr fontId="4"/>
  </si>
  <si>
    <t>本村においては、有収率や料金回収率が類似団体と比較して高い状況となっており、それらが経営を支えている。
　今後については、実施すべき管路の更新に備えるために継続して料金回収対策を実施する他、より有収率を高めることで、更なる経営の安定化・効率化を目指す必要がある。</t>
  </si>
  <si>
    <t>　本村では、平成の初めにかけて本村全域の管路の更新を実施している。
　そのため、管路の老朽化は類似団体と比較して進んでいないが、比較的古い本管の一部約700ｍを令和元年度に、約100ｍを令和２年度に更新済みであり、残り約100ｍを令和３年度で更新すれば法定耐用年数を超えた管は無くなる見込みで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</si>
</sst>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0.21</c:v>
                </c:pt>
                <c:pt idx="2" formatCode="#,##0.00;&quot;△&quot;#,##0.00">
                  <c:v>0</c:v>
                </c:pt>
                <c:pt idx="3">
                  <c:v>2.88</c:v>
                </c:pt>
                <c:pt idx="4">
                  <c:v>0.28000000000000003</c:v>
                </c:pt>
              </c:numCache>
            </c:numRef>
          </c:val>
          <c:extLst>
            <c:ext xmlns:c16="http://schemas.microsoft.com/office/drawing/2014/chart" uri="{C3380CC4-5D6E-409C-BE32-E72D297353CC}">
              <c16:uniqueId val="{00000000-DD0D-4EFC-AE12-5BD44F05680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0.72</c:v>
                </c:pt>
                <c:pt idx="2">
                  <c:v>0.53</c:v>
                </c:pt>
                <c:pt idx="3">
                  <c:v>0.71</c:v>
                </c:pt>
                <c:pt idx="4">
                  <c:v>0.72</c:v>
                </c:pt>
              </c:numCache>
            </c:numRef>
          </c:val>
          <c:smooth val="0"/>
          <c:extLst>
            <c:ext xmlns:c16="http://schemas.microsoft.com/office/drawing/2014/chart" uri="{C3380CC4-5D6E-409C-BE32-E72D297353CC}">
              <c16:uniqueId val="{00000001-DD0D-4EFC-AE12-5BD44F05680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59.08</c:v>
                </c:pt>
                <c:pt idx="1">
                  <c:v>61.68</c:v>
                </c:pt>
                <c:pt idx="2">
                  <c:v>57.3</c:v>
                </c:pt>
                <c:pt idx="3">
                  <c:v>61.76</c:v>
                </c:pt>
                <c:pt idx="4">
                  <c:v>61.43</c:v>
                </c:pt>
              </c:numCache>
            </c:numRef>
          </c:val>
          <c:extLst>
            <c:ext xmlns:c16="http://schemas.microsoft.com/office/drawing/2014/chart" uri="{C3380CC4-5D6E-409C-BE32-E72D297353CC}">
              <c16:uniqueId val="{00000000-EEC9-4DD4-BB40-81C075C2F4E8}"/>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55.9</c:v>
                </c:pt>
                <c:pt idx="1">
                  <c:v>57.3</c:v>
                </c:pt>
                <c:pt idx="2">
                  <c:v>56.76</c:v>
                </c:pt>
                <c:pt idx="3">
                  <c:v>56.04</c:v>
                </c:pt>
                <c:pt idx="4">
                  <c:v>58.52</c:v>
                </c:pt>
              </c:numCache>
            </c:numRef>
          </c:val>
          <c:smooth val="0"/>
          <c:extLst>
            <c:ext xmlns:c16="http://schemas.microsoft.com/office/drawing/2014/chart" uri="{C3380CC4-5D6E-409C-BE32-E72D297353CC}">
              <c16:uniqueId val="{00000001-EEC9-4DD4-BB40-81C075C2F4E8}"/>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c:v>
                </c:pt>
                <c:pt idx="1">
                  <c:v>90</c:v>
                </c:pt>
                <c:pt idx="2">
                  <c:v>95.76</c:v>
                </c:pt>
                <c:pt idx="3">
                  <c:v>91.64</c:v>
                </c:pt>
                <c:pt idx="4">
                  <c:v>97.09</c:v>
                </c:pt>
              </c:numCache>
            </c:numRef>
          </c:val>
          <c:extLst>
            <c:ext xmlns:c16="http://schemas.microsoft.com/office/drawing/2014/chart" uri="{C3380CC4-5D6E-409C-BE32-E72D297353CC}">
              <c16:uniqueId val="{00000000-34D3-4BCC-95B2-DB8632297E1B}"/>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73.28</c:v>
                </c:pt>
                <c:pt idx="1">
                  <c:v>72.42</c:v>
                </c:pt>
                <c:pt idx="2">
                  <c:v>73.069999999999993</c:v>
                </c:pt>
                <c:pt idx="3">
                  <c:v>72.78</c:v>
                </c:pt>
                <c:pt idx="4">
                  <c:v>71.33</c:v>
                </c:pt>
              </c:numCache>
            </c:numRef>
          </c:val>
          <c:smooth val="0"/>
          <c:extLst>
            <c:ext xmlns:c16="http://schemas.microsoft.com/office/drawing/2014/chart" uri="{C3380CC4-5D6E-409C-BE32-E72D297353CC}">
              <c16:uniqueId val="{00000001-34D3-4BCC-95B2-DB8632297E1B}"/>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99.78</c:v>
                </c:pt>
                <c:pt idx="1">
                  <c:v>106.29</c:v>
                </c:pt>
                <c:pt idx="2">
                  <c:v>89.17</c:v>
                </c:pt>
                <c:pt idx="3">
                  <c:v>128.22</c:v>
                </c:pt>
                <c:pt idx="4">
                  <c:v>119.83</c:v>
                </c:pt>
              </c:numCache>
            </c:numRef>
          </c:val>
          <c:extLst>
            <c:ext xmlns:c16="http://schemas.microsoft.com/office/drawing/2014/chart" uri="{C3380CC4-5D6E-409C-BE32-E72D297353CC}">
              <c16:uniqueId val="{00000000-22E6-4995-9433-5C32A94FC78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77.56</c:v>
                </c:pt>
                <c:pt idx="1">
                  <c:v>78.510000000000005</c:v>
                </c:pt>
                <c:pt idx="2">
                  <c:v>77.91</c:v>
                </c:pt>
                <c:pt idx="3">
                  <c:v>79.099999999999994</c:v>
                </c:pt>
                <c:pt idx="4">
                  <c:v>79.33</c:v>
                </c:pt>
              </c:numCache>
            </c:numRef>
          </c:val>
          <c:smooth val="0"/>
          <c:extLst>
            <c:ext xmlns:c16="http://schemas.microsoft.com/office/drawing/2014/chart" uri="{C3380CC4-5D6E-409C-BE32-E72D297353CC}">
              <c16:uniqueId val="{00000001-22E6-4995-9433-5C32A94FC78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DFA-45D6-A76B-B6BBF3C0C55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DFA-45D6-A76B-B6BBF3C0C55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A70-4523-AD25-B17D35F8DF27}"/>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A70-4523-AD25-B17D35F8DF27}"/>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A0-43C0-A6F9-1585DADA6E85}"/>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A0-43C0-A6F9-1585DADA6E85}"/>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5A-46E9-ABFD-346EDB009D6F}"/>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5A-46E9-ABFD-346EDB009D6F}"/>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723.89</c:v>
                </c:pt>
                <c:pt idx="1">
                  <c:v>690.72</c:v>
                </c:pt>
                <c:pt idx="2">
                  <c:v>724.61</c:v>
                </c:pt>
                <c:pt idx="3">
                  <c:v>762.23</c:v>
                </c:pt>
                <c:pt idx="4">
                  <c:v>714.67</c:v>
                </c:pt>
              </c:numCache>
            </c:numRef>
          </c:val>
          <c:extLst>
            <c:ext xmlns:c16="http://schemas.microsoft.com/office/drawing/2014/chart" uri="{C3380CC4-5D6E-409C-BE32-E72D297353CC}">
              <c16:uniqueId val="{00000000-6B35-4954-B7F8-090D92570F83}"/>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1144.79</c:v>
                </c:pt>
                <c:pt idx="1">
                  <c:v>1061.58</c:v>
                </c:pt>
                <c:pt idx="2">
                  <c:v>1007.7</c:v>
                </c:pt>
                <c:pt idx="3">
                  <c:v>1018.52</c:v>
                </c:pt>
                <c:pt idx="4">
                  <c:v>949.61</c:v>
                </c:pt>
              </c:numCache>
            </c:numRef>
          </c:val>
          <c:smooth val="0"/>
          <c:extLst>
            <c:ext xmlns:c16="http://schemas.microsoft.com/office/drawing/2014/chart" uri="{C3380CC4-5D6E-409C-BE32-E72D297353CC}">
              <c16:uniqueId val="{00000001-6B35-4954-B7F8-090D92570F83}"/>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96.6</c:v>
                </c:pt>
                <c:pt idx="1">
                  <c:v>98.64</c:v>
                </c:pt>
                <c:pt idx="2">
                  <c:v>88.17</c:v>
                </c:pt>
                <c:pt idx="3">
                  <c:v>117.44</c:v>
                </c:pt>
                <c:pt idx="4">
                  <c:v>107.6</c:v>
                </c:pt>
              </c:numCache>
            </c:numRef>
          </c:val>
          <c:extLst>
            <c:ext xmlns:c16="http://schemas.microsoft.com/office/drawing/2014/chart" uri="{C3380CC4-5D6E-409C-BE32-E72D297353CC}">
              <c16:uniqueId val="{00000000-4494-45FB-89D4-5657EB17A35B}"/>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56.04</c:v>
                </c:pt>
                <c:pt idx="1">
                  <c:v>58.52</c:v>
                </c:pt>
                <c:pt idx="2">
                  <c:v>59.22</c:v>
                </c:pt>
                <c:pt idx="3">
                  <c:v>58.79</c:v>
                </c:pt>
                <c:pt idx="4">
                  <c:v>58.41</c:v>
                </c:pt>
              </c:numCache>
            </c:numRef>
          </c:val>
          <c:smooth val="0"/>
          <c:extLst>
            <c:ext xmlns:c16="http://schemas.microsoft.com/office/drawing/2014/chart" uri="{C3380CC4-5D6E-409C-BE32-E72D297353CC}">
              <c16:uniqueId val="{00000001-4494-45FB-89D4-5657EB17A35B}"/>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181.13</c:v>
                </c:pt>
                <c:pt idx="1">
                  <c:v>176.67</c:v>
                </c:pt>
                <c:pt idx="2">
                  <c:v>198.93</c:v>
                </c:pt>
                <c:pt idx="3">
                  <c:v>152.71</c:v>
                </c:pt>
                <c:pt idx="4">
                  <c:v>156.63999999999999</c:v>
                </c:pt>
              </c:numCache>
            </c:numRef>
          </c:val>
          <c:extLst>
            <c:ext xmlns:c16="http://schemas.microsoft.com/office/drawing/2014/chart" uri="{C3380CC4-5D6E-409C-BE32-E72D297353CC}">
              <c16:uniqueId val="{00000000-F68C-482E-851F-561A13490494}"/>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304.35000000000002</c:v>
                </c:pt>
                <c:pt idx="1">
                  <c:v>296.3</c:v>
                </c:pt>
                <c:pt idx="2">
                  <c:v>292.89999999999998</c:v>
                </c:pt>
                <c:pt idx="3">
                  <c:v>298.25</c:v>
                </c:pt>
                <c:pt idx="4">
                  <c:v>303.27999999999997</c:v>
                </c:pt>
              </c:numCache>
            </c:numRef>
          </c:val>
          <c:smooth val="0"/>
          <c:extLst>
            <c:ext xmlns:c16="http://schemas.microsoft.com/office/drawing/2014/chart" uri="{C3380CC4-5D6E-409C-BE32-E72D297353CC}">
              <c16:uniqueId val="{00000001-F68C-482E-851F-561A13490494}"/>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【78.36】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【949.15】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【288.19】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【55.87】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28"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富山県　舟橋村</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6"/>
      <c r="D7" s="46"/>
      <c r="E7" s="46"/>
      <c r="F7" s="46"/>
      <c r="G7" s="46"/>
      <c r="H7" s="46"/>
      <c r="I7" s="46" t="s">
        <v>2</v>
      </c>
      <c r="J7" s="46"/>
      <c r="K7" s="46"/>
      <c r="L7" s="46"/>
      <c r="M7" s="46"/>
      <c r="N7" s="46"/>
      <c r="O7" s="46"/>
      <c r="P7" s="46" t="s">
        <v>3</v>
      </c>
      <c r="Q7" s="46"/>
      <c r="R7" s="46"/>
      <c r="S7" s="46"/>
      <c r="T7" s="46"/>
      <c r="U7" s="46"/>
      <c r="V7" s="46"/>
      <c r="W7" s="46" t="s">
        <v>4</v>
      </c>
      <c r="X7" s="46"/>
      <c r="Y7" s="46"/>
      <c r="Z7" s="46"/>
      <c r="AA7" s="46"/>
      <c r="AB7" s="46"/>
      <c r="AC7" s="46"/>
      <c r="AD7" s="46" t="s">
        <v>5</v>
      </c>
      <c r="AE7" s="46"/>
      <c r="AF7" s="46"/>
      <c r="AG7" s="46"/>
      <c r="AH7" s="46"/>
      <c r="AI7" s="46"/>
      <c r="AJ7" s="46"/>
      <c r="AK7" s="2"/>
      <c r="AL7" s="46" t="s">
        <v>6</v>
      </c>
      <c r="AM7" s="46"/>
      <c r="AN7" s="46"/>
      <c r="AO7" s="46"/>
      <c r="AP7" s="46"/>
      <c r="AQ7" s="46"/>
      <c r="AR7" s="46"/>
      <c r="AS7" s="46"/>
      <c r="AT7" s="46" t="s">
        <v>7</v>
      </c>
      <c r="AU7" s="46"/>
      <c r="AV7" s="46"/>
      <c r="AW7" s="46"/>
      <c r="AX7" s="46"/>
      <c r="AY7" s="46"/>
      <c r="AZ7" s="46"/>
      <c r="BA7" s="46"/>
      <c r="BB7" s="46" t="s">
        <v>8</v>
      </c>
      <c r="BC7" s="46"/>
      <c r="BD7" s="46"/>
      <c r="BE7" s="46"/>
      <c r="BF7" s="46"/>
      <c r="BG7" s="46"/>
      <c r="BH7" s="46"/>
      <c r="BI7" s="46"/>
      <c r="BJ7" s="3"/>
      <c r="BK7" s="3"/>
      <c r="BL7" s="4" t="s">
        <v>9</v>
      </c>
      <c r="BM7" s="5"/>
      <c r="BN7" s="5"/>
      <c r="BO7" s="5"/>
      <c r="BP7" s="5"/>
      <c r="BQ7" s="5"/>
      <c r="BR7" s="5"/>
      <c r="BS7" s="5"/>
      <c r="BT7" s="5"/>
      <c r="BU7" s="5"/>
      <c r="BV7" s="5"/>
      <c r="BW7" s="5"/>
      <c r="BX7" s="5"/>
      <c r="BY7" s="6"/>
    </row>
    <row r="8" spans="1:78" ht="18.75" customHeight="1" x14ac:dyDescent="0.15">
      <c r="A8" s="2"/>
      <c r="B8" s="50" t="str">
        <f>データ!$I$6</f>
        <v>法非適用</v>
      </c>
      <c r="C8" s="50"/>
      <c r="D8" s="50"/>
      <c r="E8" s="50"/>
      <c r="F8" s="50"/>
      <c r="G8" s="50"/>
      <c r="H8" s="50"/>
      <c r="I8" s="50" t="str">
        <f>データ!$J$6</f>
        <v>水道事業</v>
      </c>
      <c r="J8" s="50"/>
      <c r="K8" s="50"/>
      <c r="L8" s="50"/>
      <c r="M8" s="50"/>
      <c r="N8" s="50"/>
      <c r="O8" s="50"/>
      <c r="P8" s="50" t="str">
        <f>データ!$K$6</f>
        <v>簡易水道事業</v>
      </c>
      <c r="Q8" s="50"/>
      <c r="R8" s="50"/>
      <c r="S8" s="50"/>
      <c r="T8" s="50"/>
      <c r="U8" s="50"/>
      <c r="V8" s="50"/>
      <c r="W8" s="50" t="str">
        <f>データ!$L$6</f>
        <v>D3</v>
      </c>
      <c r="X8" s="50"/>
      <c r="Y8" s="50"/>
      <c r="Z8" s="50"/>
      <c r="AA8" s="50"/>
      <c r="AB8" s="50"/>
      <c r="AC8" s="50"/>
      <c r="AD8" s="50" t="str">
        <f>データ!$M$6</f>
        <v>非設置</v>
      </c>
      <c r="AE8" s="50"/>
      <c r="AF8" s="50"/>
      <c r="AG8" s="50"/>
      <c r="AH8" s="50"/>
      <c r="AI8" s="50"/>
      <c r="AJ8" s="50"/>
      <c r="AK8" s="2"/>
      <c r="AL8" s="51">
        <f>データ!$R$6</f>
        <v>3212</v>
      </c>
      <c r="AM8" s="51"/>
      <c r="AN8" s="51"/>
      <c r="AO8" s="51"/>
      <c r="AP8" s="51"/>
      <c r="AQ8" s="51"/>
      <c r="AR8" s="51"/>
      <c r="AS8" s="51"/>
      <c r="AT8" s="47">
        <f>データ!$S$6</f>
        <v>3.47</v>
      </c>
      <c r="AU8" s="47"/>
      <c r="AV8" s="47"/>
      <c r="AW8" s="47"/>
      <c r="AX8" s="47"/>
      <c r="AY8" s="47"/>
      <c r="AZ8" s="47"/>
      <c r="BA8" s="47"/>
      <c r="BB8" s="47">
        <f>データ!$T$6</f>
        <v>925.65</v>
      </c>
      <c r="BC8" s="47"/>
      <c r="BD8" s="47"/>
      <c r="BE8" s="47"/>
      <c r="BF8" s="47"/>
      <c r="BG8" s="47"/>
      <c r="BH8" s="47"/>
      <c r="BI8" s="47"/>
      <c r="BJ8" s="3"/>
      <c r="BK8" s="3"/>
      <c r="BL8" s="48" t="s">
        <v>10</v>
      </c>
      <c r="BM8" s="49"/>
      <c r="BN8" s="7" t="s">
        <v>11</v>
      </c>
      <c r="BO8" s="8"/>
      <c r="BP8" s="8"/>
      <c r="BQ8" s="8"/>
      <c r="BR8" s="8"/>
      <c r="BS8" s="8"/>
      <c r="BT8" s="8"/>
      <c r="BU8" s="8"/>
      <c r="BV8" s="8"/>
      <c r="BW8" s="8"/>
      <c r="BX8" s="8"/>
      <c r="BY8" s="9"/>
    </row>
    <row r="9" spans="1:78" ht="18.75" customHeight="1" x14ac:dyDescent="0.15">
      <c r="A9" s="2"/>
      <c r="B9" s="46" t="s">
        <v>12</v>
      </c>
      <c r="C9" s="46"/>
      <c r="D9" s="46"/>
      <c r="E9" s="46"/>
      <c r="F9" s="46"/>
      <c r="G9" s="46"/>
      <c r="H9" s="46"/>
      <c r="I9" s="46" t="s">
        <v>13</v>
      </c>
      <c r="J9" s="46"/>
      <c r="K9" s="46"/>
      <c r="L9" s="46"/>
      <c r="M9" s="46"/>
      <c r="N9" s="46"/>
      <c r="O9" s="46"/>
      <c r="P9" s="46" t="s">
        <v>14</v>
      </c>
      <c r="Q9" s="46"/>
      <c r="R9" s="46"/>
      <c r="S9" s="46"/>
      <c r="T9" s="46"/>
      <c r="U9" s="46"/>
      <c r="V9" s="46"/>
      <c r="W9" s="46" t="s">
        <v>15</v>
      </c>
      <c r="X9" s="46"/>
      <c r="Y9" s="46"/>
      <c r="Z9" s="46"/>
      <c r="AA9" s="46"/>
      <c r="AB9" s="46"/>
      <c r="AC9" s="46"/>
      <c r="AD9" s="2"/>
      <c r="AE9" s="2"/>
      <c r="AF9" s="2"/>
      <c r="AG9" s="2"/>
      <c r="AH9" s="3"/>
      <c r="AI9" s="2"/>
      <c r="AJ9" s="2"/>
      <c r="AK9" s="2"/>
      <c r="AL9" s="46" t="s">
        <v>16</v>
      </c>
      <c r="AM9" s="46"/>
      <c r="AN9" s="46"/>
      <c r="AO9" s="46"/>
      <c r="AP9" s="46"/>
      <c r="AQ9" s="46"/>
      <c r="AR9" s="46"/>
      <c r="AS9" s="46"/>
      <c r="AT9" s="46" t="s">
        <v>17</v>
      </c>
      <c r="AU9" s="46"/>
      <c r="AV9" s="46"/>
      <c r="AW9" s="46"/>
      <c r="AX9" s="46"/>
      <c r="AY9" s="46"/>
      <c r="AZ9" s="46"/>
      <c r="BA9" s="46"/>
      <c r="BB9" s="46" t="s">
        <v>18</v>
      </c>
      <c r="BC9" s="46"/>
      <c r="BD9" s="46"/>
      <c r="BE9" s="46"/>
      <c r="BF9" s="46"/>
      <c r="BG9" s="46"/>
      <c r="BH9" s="46"/>
      <c r="BI9" s="46"/>
      <c r="BJ9" s="3"/>
      <c r="BK9" s="3"/>
      <c r="BL9" s="52" t="s">
        <v>19</v>
      </c>
      <c r="BM9" s="53"/>
      <c r="BN9" s="10" t="s">
        <v>20</v>
      </c>
      <c r="BO9" s="11"/>
      <c r="BP9" s="11"/>
      <c r="BQ9" s="11"/>
      <c r="BR9" s="11"/>
      <c r="BS9" s="11"/>
      <c r="BT9" s="11"/>
      <c r="BU9" s="11"/>
      <c r="BV9" s="11"/>
      <c r="BW9" s="11"/>
      <c r="BX9" s="11"/>
      <c r="BY9" s="12"/>
    </row>
    <row r="10" spans="1:78" ht="18.75" customHeight="1" x14ac:dyDescent="0.15">
      <c r="A10" s="2"/>
      <c r="B10" s="47" t="str">
        <f>データ!$N$6</f>
        <v>-</v>
      </c>
      <c r="C10" s="47"/>
      <c r="D10" s="47"/>
      <c r="E10" s="47"/>
      <c r="F10" s="47"/>
      <c r="G10" s="47"/>
      <c r="H10" s="47"/>
      <c r="I10" s="47" t="str">
        <f>データ!$O$6</f>
        <v>該当数値なし</v>
      </c>
      <c r="J10" s="47"/>
      <c r="K10" s="47"/>
      <c r="L10" s="47"/>
      <c r="M10" s="47"/>
      <c r="N10" s="47"/>
      <c r="O10" s="47"/>
      <c r="P10" s="47">
        <f>データ!$P$6</f>
        <v>98.41</v>
      </c>
      <c r="Q10" s="47"/>
      <c r="R10" s="47"/>
      <c r="S10" s="47"/>
      <c r="T10" s="47"/>
      <c r="U10" s="47"/>
      <c r="V10" s="47"/>
      <c r="W10" s="51">
        <f>データ!$Q$6</f>
        <v>3333</v>
      </c>
      <c r="X10" s="51"/>
      <c r="Y10" s="51"/>
      <c r="Z10" s="51"/>
      <c r="AA10" s="51"/>
      <c r="AB10" s="51"/>
      <c r="AC10" s="51"/>
      <c r="AD10" s="2"/>
      <c r="AE10" s="2"/>
      <c r="AF10" s="2"/>
      <c r="AG10" s="2"/>
      <c r="AH10" s="2"/>
      <c r="AI10" s="2"/>
      <c r="AJ10" s="2"/>
      <c r="AK10" s="2"/>
      <c r="AL10" s="51">
        <f>データ!$U$6</f>
        <v>3163</v>
      </c>
      <c r="AM10" s="51"/>
      <c r="AN10" s="51"/>
      <c r="AO10" s="51"/>
      <c r="AP10" s="51"/>
      <c r="AQ10" s="51"/>
      <c r="AR10" s="51"/>
      <c r="AS10" s="51"/>
      <c r="AT10" s="47">
        <f>データ!$V$6</f>
        <v>3.47</v>
      </c>
      <c r="AU10" s="47"/>
      <c r="AV10" s="47"/>
      <c r="AW10" s="47"/>
      <c r="AX10" s="47"/>
      <c r="AY10" s="47"/>
      <c r="AZ10" s="47"/>
      <c r="BA10" s="47"/>
      <c r="BB10" s="47">
        <f>データ!$W$6</f>
        <v>911.53</v>
      </c>
      <c r="BC10" s="47"/>
      <c r="BD10" s="47"/>
      <c r="BE10" s="47"/>
      <c r="BF10" s="47"/>
      <c r="BG10" s="47"/>
      <c r="BH10" s="47"/>
      <c r="BI10" s="47"/>
      <c r="BJ10" s="2"/>
      <c r="BK10" s="2"/>
      <c r="BL10" s="54" t="s">
        <v>21</v>
      </c>
      <c r="BM10" s="55"/>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8" t="s">
        <v>23</v>
      </c>
      <c r="BM11" s="68"/>
      <c r="BN11" s="68"/>
      <c r="BO11" s="68"/>
      <c r="BP11" s="68"/>
      <c r="BQ11" s="68"/>
      <c r="BR11" s="68"/>
      <c r="BS11" s="68"/>
      <c r="BT11" s="68"/>
      <c r="BU11" s="68"/>
      <c r="BV11" s="68"/>
      <c r="BW11" s="68"/>
      <c r="BX11" s="68"/>
      <c r="BY11" s="68"/>
      <c r="BZ11" s="6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8"/>
      <c r="BM12" s="68"/>
      <c r="BN12" s="68"/>
      <c r="BO12" s="68"/>
      <c r="BP12" s="68"/>
      <c r="BQ12" s="68"/>
      <c r="BR12" s="68"/>
      <c r="BS12" s="68"/>
      <c r="BT12" s="68"/>
      <c r="BU12" s="68"/>
      <c r="BV12" s="68"/>
      <c r="BW12" s="68"/>
      <c r="BX12" s="68"/>
      <c r="BY12" s="68"/>
      <c r="BZ12" s="6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9"/>
      <c r="BM13" s="69"/>
      <c r="BN13" s="69"/>
      <c r="BO13" s="69"/>
      <c r="BP13" s="69"/>
      <c r="BQ13" s="69"/>
      <c r="BR13" s="69"/>
      <c r="BS13" s="69"/>
      <c r="BT13" s="69"/>
      <c r="BU13" s="69"/>
      <c r="BV13" s="69"/>
      <c r="BW13" s="69"/>
      <c r="BX13" s="69"/>
      <c r="BY13" s="69"/>
      <c r="BZ13" s="69"/>
    </row>
    <row r="14" spans="1:78" ht="13.5" customHeight="1" x14ac:dyDescent="0.15">
      <c r="A14" s="2"/>
      <c r="B14" s="70" t="s">
        <v>24</v>
      </c>
      <c r="C14" s="71"/>
      <c r="D14" s="71"/>
      <c r="E14" s="71"/>
      <c r="F14" s="71"/>
      <c r="G14" s="71"/>
      <c r="H14" s="71"/>
      <c r="I14" s="71"/>
      <c r="J14" s="71"/>
      <c r="K14" s="71"/>
      <c r="L14" s="71"/>
      <c r="M14" s="71"/>
      <c r="N14" s="71"/>
      <c r="O14" s="71"/>
      <c r="P14" s="71"/>
      <c r="Q14" s="71"/>
      <c r="R14" s="71"/>
      <c r="S14" s="71"/>
      <c r="T14" s="71"/>
      <c r="U14" s="71"/>
      <c r="V14" s="71"/>
      <c r="W14" s="71"/>
      <c r="X14" s="71"/>
      <c r="Y14" s="71"/>
      <c r="Z14" s="71"/>
      <c r="AA14" s="71"/>
      <c r="AB14" s="71"/>
      <c r="AC14" s="71"/>
      <c r="AD14" s="71"/>
      <c r="AE14" s="71"/>
      <c r="AF14" s="71"/>
      <c r="AG14" s="71"/>
      <c r="AH14" s="71"/>
      <c r="AI14" s="71"/>
      <c r="AJ14" s="71"/>
      <c r="AK14" s="71"/>
      <c r="AL14" s="71"/>
      <c r="AM14" s="71"/>
      <c r="AN14" s="71"/>
      <c r="AO14" s="71"/>
      <c r="AP14" s="71"/>
      <c r="AQ14" s="71"/>
      <c r="AR14" s="71"/>
      <c r="AS14" s="71"/>
      <c r="AT14" s="71"/>
      <c r="AU14" s="71"/>
      <c r="AV14" s="71"/>
      <c r="AW14" s="71"/>
      <c r="AX14" s="71"/>
      <c r="AY14" s="71"/>
      <c r="AZ14" s="71"/>
      <c r="BA14" s="71"/>
      <c r="BB14" s="71"/>
      <c r="BC14" s="71"/>
      <c r="BD14" s="71"/>
      <c r="BE14" s="71"/>
      <c r="BF14" s="71"/>
      <c r="BG14" s="71"/>
      <c r="BH14" s="71"/>
      <c r="BI14" s="71"/>
      <c r="BJ14" s="72"/>
      <c r="BK14" s="2"/>
      <c r="BL14" s="56" t="s">
        <v>25</v>
      </c>
      <c r="BM14" s="57"/>
      <c r="BN14" s="57"/>
      <c r="BO14" s="57"/>
      <c r="BP14" s="57"/>
      <c r="BQ14" s="57"/>
      <c r="BR14" s="57"/>
      <c r="BS14" s="57"/>
      <c r="BT14" s="57"/>
      <c r="BU14" s="57"/>
      <c r="BV14" s="57"/>
      <c r="BW14" s="57"/>
      <c r="BX14" s="57"/>
      <c r="BY14" s="57"/>
      <c r="BZ14" s="58"/>
    </row>
    <row r="15" spans="1:78" ht="13.5" customHeight="1" x14ac:dyDescent="0.15">
      <c r="A15" s="2"/>
      <c r="B15" s="73"/>
      <c r="C15" s="74"/>
      <c r="D15" s="74"/>
      <c r="E15" s="74"/>
      <c r="F15" s="74"/>
      <c r="G15" s="74"/>
      <c r="H15" s="74"/>
      <c r="I15" s="74"/>
      <c r="J15" s="74"/>
      <c r="K15" s="74"/>
      <c r="L15" s="74"/>
      <c r="M15" s="74"/>
      <c r="N15" s="74"/>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5"/>
      <c r="BK15" s="2"/>
      <c r="BL15" s="59"/>
      <c r="BM15" s="60"/>
      <c r="BN15" s="60"/>
      <c r="BO15" s="60"/>
      <c r="BP15" s="60"/>
      <c r="BQ15" s="60"/>
      <c r="BR15" s="60"/>
      <c r="BS15" s="60"/>
      <c r="BT15" s="60"/>
      <c r="BU15" s="60"/>
      <c r="BV15" s="60"/>
      <c r="BW15" s="60"/>
      <c r="BX15" s="60"/>
      <c r="BY15" s="60"/>
      <c r="BZ15" s="61"/>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6" t="s">
        <v>26</v>
      </c>
      <c r="BM45" s="57"/>
      <c r="BN45" s="57"/>
      <c r="BO45" s="57"/>
      <c r="BP45" s="57"/>
      <c r="BQ45" s="57"/>
      <c r="BR45" s="57"/>
      <c r="BS45" s="57"/>
      <c r="BT45" s="57"/>
      <c r="BU45" s="57"/>
      <c r="BV45" s="57"/>
      <c r="BW45" s="57"/>
      <c r="BX45" s="57"/>
      <c r="BY45" s="57"/>
      <c r="BZ45" s="58"/>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9"/>
      <c r="BM46" s="60"/>
      <c r="BN46" s="60"/>
      <c r="BO46" s="60"/>
      <c r="BP46" s="60"/>
      <c r="BQ46" s="60"/>
      <c r="BR46" s="60"/>
      <c r="BS46" s="60"/>
      <c r="BT46" s="60"/>
      <c r="BU46" s="60"/>
      <c r="BV46" s="60"/>
      <c r="BW46" s="60"/>
      <c r="BX46" s="60"/>
      <c r="BY46" s="60"/>
      <c r="BZ46" s="61"/>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2" t="s">
        <v>116</v>
      </c>
      <c r="BM47" s="63"/>
      <c r="BN47" s="63"/>
      <c r="BO47" s="63"/>
      <c r="BP47" s="63"/>
      <c r="BQ47" s="63"/>
      <c r="BR47" s="63"/>
      <c r="BS47" s="63"/>
      <c r="BT47" s="63"/>
      <c r="BU47" s="63"/>
      <c r="BV47" s="63"/>
      <c r="BW47" s="63"/>
      <c r="BX47" s="63"/>
      <c r="BY47" s="63"/>
      <c r="BZ47" s="6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2"/>
      <c r="BM48" s="63"/>
      <c r="BN48" s="63"/>
      <c r="BO48" s="63"/>
      <c r="BP48" s="63"/>
      <c r="BQ48" s="63"/>
      <c r="BR48" s="63"/>
      <c r="BS48" s="63"/>
      <c r="BT48" s="63"/>
      <c r="BU48" s="63"/>
      <c r="BV48" s="63"/>
      <c r="BW48" s="63"/>
      <c r="BX48" s="63"/>
      <c r="BY48" s="63"/>
      <c r="BZ48" s="6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2"/>
      <c r="BM49" s="63"/>
      <c r="BN49" s="63"/>
      <c r="BO49" s="63"/>
      <c r="BP49" s="63"/>
      <c r="BQ49" s="63"/>
      <c r="BR49" s="63"/>
      <c r="BS49" s="63"/>
      <c r="BT49" s="63"/>
      <c r="BU49" s="63"/>
      <c r="BV49" s="63"/>
      <c r="BW49" s="63"/>
      <c r="BX49" s="63"/>
      <c r="BY49" s="63"/>
      <c r="BZ49" s="6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2"/>
      <c r="BM50" s="63"/>
      <c r="BN50" s="63"/>
      <c r="BO50" s="63"/>
      <c r="BP50" s="63"/>
      <c r="BQ50" s="63"/>
      <c r="BR50" s="63"/>
      <c r="BS50" s="63"/>
      <c r="BT50" s="63"/>
      <c r="BU50" s="63"/>
      <c r="BV50" s="63"/>
      <c r="BW50" s="63"/>
      <c r="BX50" s="63"/>
      <c r="BY50" s="63"/>
      <c r="BZ50" s="6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2"/>
      <c r="BM51" s="63"/>
      <c r="BN51" s="63"/>
      <c r="BO51" s="63"/>
      <c r="BP51" s="63"/>
      <c r="BQ51" s="63"/>
      <c r="BR51" s="63"/>
      <c r="BS51" s="63"/>
      <c r="BT51" s="63"/>
      <c r="BU51" s="63"/>
      <c r="BV51" s="63"/>
      <c r="BW51" s="63"/>
      <c r="BX51" s="63"/>
      <c r="BY51" s="63"/>
      <c r="BZ51" s="6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2"/>
      <c r="BM52" s="63"/>
      <c r="BN52" s="63"/>
      <c r="BO52" s="63"/>
      <c r="BP52" s="63"/>
      <c r="BQ52" s="63"/>
      <c r="BR52" s="63"/>
      <c r="BS52" s="63"/>
      <c r="BT52" s="63"/>
      <c r="BU52" s="63"/>
      <c r="BV52" s="63"/>
      <c r="BW52" s="63"/>
      <c r="BX52" s="63"/>
      <c r="BY52" s="63"/>
      <c r="BZ52" s="6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2"/>
      <c r="BM53" s="63"/>
      <c r="BN53" s="63"/>
      <c r="BO53" s="63"/>
      <c r="BP53" s="63"/>
      <c r="BQ53" s="63"/>
      <c r="BR53" s="63"/>
      <c r="BS53" s="63"/>
      <c r="BT53" s="63"/>
      <c r="BU53" s="63"/>
      <c r="BV53" s="63"/>
      <c r="BW53" s="63"/>
      <c r="BX53" s="63"/>
      <c r="BY53" s="63"/>
      <c r="BZ53" s="6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2"/>
      <c r="BM54" s="63"/>
      <c r="BN54" s="63"/>
      <c r="BO54" s="63"/>
      <c r="BP54" s="63"/>
      <c r="BQ54" s="63"/>
      <c r="BR54" s="63"/>
      <c r="BS54" s="63"/>
      <c r="BT54" s="63"/>
      <c r="BU54" s="63"/>
      <c r="BV54" s="63"/>
      <c r="BW54" s="63"/>
      <c r="BX54" s="63"/>
      <c r="BY54" s="63"/>
      <c r="BZ54" s="6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2"/>
      <c r="BM55" s="63"/>
      <c r="BN55" s="63"/>
      <c r="BO55" s="63"/>
      <c r="BP55" s="63"/>
      <c r="BQ55" s="63"/>
      <c r="BR55" s="63"/>
      <c r="BS55" s="63"/>
      <c r="BT55" s="63"/>
      <c r="BU55" s="63"/>
      <c r="BV55" s="63"/>
      <c r="BW55" s="63"/>
      <c r="BX55" s="63"/>
      <c r="BY55" s="63"/>
      <c r="BZ55" s="6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2"/>
      <c r="BM56" s="63"/>
      <c r="BN56" s="63"/>
      <c r="BO56" s="63"/>
      <c r="BP56" s="63"/>
      <c r="BQ56" s="63"/>
      <c r="BR56" s="63"/>
      <c r="BS56" s="63"/>
      <c r="BT56" s="63"/>
      <c r="BU56" s="63"/>
      <c r="BV56" s="63"/>
      <c r="BW56" s="63"/>
      <c r="BX56" s="63"/>
      <c r="BY56" s="63"/>
      <c r="BZ56" s="6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2"/>
      <c r="BM57" s="63"/>
      <c r="BN57" s="63"/>
      <c r="BO57" s="63"/>
      <c r="BP57" s="63"/>
      <c r="BQ57" s="63"/>
      <c r="BR57" s="63"/>
      <c r="BS57" s="63"/>
      <c r="BT57" s="63"/>
      <c r="BU57" s="63"/>
      <c r="BV57" s="63"/>
      <c r="BW57" s="63"/>
      <c r="BX57" s="63"/>
      <c r="BY57" s="63"/>
      <c r="BZ57" s="6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2"/>
      <c r="BM58" s="63"/>
      <c r="BN58" s="63"/>
      <c r="BO58" s="63"/>
      <c r="BP58" s="63"/>
      <c r="BQ58" s="63"/>
      <c r="BR58" s="63"/>
      <c r="BS58" s="63"/>
      <c r="BT58" s="63"/>
      <c r="BU58" s="63"/>
      <c r="BV58" s="63"/>
      <c r="BW58" s="63"/>
      <c r="BX58" s="63"/>
      <c r="BY58" s="63"/>
      <c r="BZ58" s="6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2"/>
      <c r="BM59" s="63"/>
      <c r="BN59" s="63"/>
      <c r="BO59" s="63"/>
      <c r="BP59" s="63"/>
      <c r="BQ59" s="63"/>
      <c r="BR59" s="63"/>
      <c r="BS59" s="63"/>
      <c r="BT59" s="63"/>
      <c r="BU59" s="63"/>
      <c r="BV59" s="63"/>
      <c r="BW59" s="63"/>
      <c r="BX59" s="63"/>
      <c r="BY59" s="63"/>
      <c r="BZ59" s="64"/>
    </row>
    <row r="60" spans="1:78" ht="13.5" customHeight="1" x14ac:dyDescent="0.15">
      <c r="A60" s="2"/>
      <c r="B60" s="73" t="s">
        <v>27</v>
      </c>
      <c r="C60" s="74"/>
      <c r="D60" s="74"/>
      <c r="E60" s="74"/>
      <c r="F60" s="74"/>
      <c r="G60" s="74"/>
      <c r="H60" s="74"/>
      <c r="I60" s="74"/>
      <c r="J60" s="74"/>
      <c r="K60" s="74"/>
      <c r="L60" s="74"/>
      <c r="M60" s="74"/>
      <c r="N60" s="74"/>
      <c r="O60" s="74"/>
      <c r="P60" s="74"/>
      <c r="Q60" s="74"/>
      <c r="R60" s="74"/>
      <c r="S60" s="74"/>
      <c r="T60" s="74"/>
      <c r="U60" s="74"/>
      <c r="V60" s="74"/>
      <c r="W60" s="74"/>
      <c r="X60" s="74"/>
      <c r="Y60" s="74"/>
      <c r="Z60" s="74"/>
      <c r="AA60" s="74"/>
      <c r="AB60" s="74"/>
      <c r="AC60" s="74"/>
      <c r="AD60" s="74"/>
      <c r="AE60" s="74"/>
      <c r="AF60" s="74"/>
      <c r="AG60" s="74"/>
      <c r="AH60" s="74"/>
      <c r="AI60" s="74"/>
      <c r="AJ60" s="74"/>
      <c r="AK60" s="74"/>
      <c r="AL60" s="74"/>
      <c r="AM60" s="74"/>
      <c r="AN60" s="74"/>
      <c r="AO60" s="74"/>
      <c r="AP60" s="74"/>
      <c r="AQ60" s="74"/>
      <c r="AR60" s="74"/>
      <c r="AS60" s="74"/>
      <c r="AT60" s="74"/>
      <c r="AU60" s="74"/>
      <c r="AV60" s="74"/>
      <c r="AW60" s="74"/>
      <c r="AX60" s="74"/>
      <c r="AY60" s="74"/>
      <c r="AZ60" s="74"/>
      <c r="BA60" s="74"/>
      <c r="BB60" s="74"/>
      <c r="BC60" s="74"/>
      <c r="BD60" s="74"/>
      <c r="BE60" s="74"/>
      <c r="BF60" s="74"/>
      <c r="BG60" s="74"/>
      <c r="BH60" s="74"/>
      <c r="BI60" s="74"/>
      <c r="BJ60" s="75"/>
      <c r="BK60" s="2"/>
      <c r="BL60" s="62"/>
      <c r="BM60" s="63"/>
      <c r="BN60" s="63"/>
      <c r="BO60" s="63"/>
      <c r="BP60" s="63"/>
      <c r="BQ60" s="63"/>
      <c r="BR60" s="63"/>
      <c r="BS60" s="63"/>
      <c r="BT60" s="63"/>
      <c r="BU60" s="63"/>
      <c r="BV60" s="63"/>
      <c r="BW60" s="63"/>
      <c r="BX60" s="63"/>
      <c r="BY60" s="63"/>
      <c r="BZ60" s="64"/>
    </row>
    <row r="61" spans="1:78" ht="13.5" customHeight="1" x14ac:dyDescent="0.15">
      <c r="A61" s="2"/>
      <c r="B61" s="73"/>
      <c r="C61" s="74"/>
      <c r="D61" s="74"/>
      <c r="E61" s="74"/>
      <c r="F61" s="74"/>
      <c r="G61" s="74"/>
      <c r="H61" s="74"/>
      <c r="I61" s="74"/>
      <c r="J61" s="74"/>
      <c r="K61" s="74"/>
      <c r="L61" s="74"/>
      <c r="M61" s="74"/>
      <c r="N61" s="74"/>
      <c r="O61" s="74"/>
      <c r="P61" s="74"/>
      <c r="Q61" s="74"/>
      <c r="R61" s="74"/>
      <c r="S61" s="74"/>
      <c r="T61" s="74"/>
      <c r="U61" s="74"/>
      <c r="V61" s="74"/>
      <c r="W61" s="74"/>
      <c r="X61" s="74"/>
      <c r="Y61" s="74"/>
      <c r="Z61" s="74"/>
      <c r="AA61" s="74"/>
      <c r="AB61" s="74"/>
      <c r="AC61" s="74"/>
      <c r="AD61" s="74"/>
      <c r="AE61" s="74"/>
      <c r="AF61" s="74"/>
      <c r="AG61" s="74"/>
      <c r="AH61" s="74"/>
      <c r="AI61" s="74"/>
      <c r="AJ61" s="74"/>
      <c r="AK61" s="74"/>
      <c r="AL61" s="74"/>
      <c r="AM61" s="74"/>
      <c r="AN61" s="74"/>
      <c r="AO61" s="74"/>
      <c r="AP61" s="74"/>
      <c r="AQ61" s="74"/>
      <c r="AR61" s="74"/>
      <c r="AS61" s="74"/>
      <c r="AT61" s="74"/>
      <c r="AU61" s="74"/>
      <c r="AV61" s="74"/>
      <c r="AW61" s="74"/>
      <c r="AX61" s="74"/>
      <c r="AY61" s="74"/>
      <c r="AZ61" s="74"/>
      <c r="BA61" s="74"/>
      <c r="BB61" s="74"/>
      <c r="BC61" s="74"/>
      <c r="BD61" s="74"/>
      <c r="BE61" s="74"/>
      <c r="BF61" s="74"/>
      <c r="BG61" s="74"/>
      <c r="BH61" s="74"/>
      <c r="BI61" s="74"/>
      <c r="BJ61" s="75"/>
      <c r="BK61" s="2"/>
      <c r="BL61" s="62"/>
      <c r="BM61" s="63"/>
      <c r="BN61" s="63"/>
      <c r="BO61" s="63"/>
      <c r="BP61" s="63"/>
      <c r="BQ61" s="63"/>
      <c r="BR61" s="63"/>
      <c r="BS61" s="63"/>
      <c r="BT61" s="63"/>
      <c r="BU61" s="63"/>
      <c r="BV61" s="63"/>
      <c r="BW61" s="63"/>
      <c r="BX61" s="63"/>
      <c r="BY61" s="63"/>
      <c r="BZ61" s="6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2"/>
      <c r="BM62" s="63"/>
      <c r="BN62" s="63"/>
      <c r="BO62" s="63"/>
      <c r="BP62" s="63"/>
      <c r="BQ62" s="63"/>
      <c r="BR62" s="63"/>
      <c r="BS62" s="63"/>
      <c r="BT62" s="63"/>
      <c r="BU62" s="63"/>
      <c r="BV62" s="63"/>
      <c r="BW62" s="63"/>
      <c r="BX62" s="63"/>
      <c r="BY62" s="63"/>
      <c r="BZ62" s="6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6" t="s">
        <v>28</v>
      </c>
      <c r="BM64" s="57"/>
      <c r="BN64" s="57"/>
      <c r="BO64" s="57"/>
      <c r="BP64" s="57"/>
      <c r="BQ64" s="57"/>
      <c r="BR64" s="57"/>
      <c r="BS64" s="57"/>
      <c r="BT64" s="57"/>
      <c r="BU64" s="57"/>
      <c r="BV64" s="57"/>
      <c r="BW64" s="57"/>
      <c r="BX64" s="57"/>
      <c r="BY64" s="57"/>
      <c r="BZ64" s="58"/>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9"/>
      <c r="BM65" s="60"/>
      <c r="BN65" s="60"/>
      <c r="BO65" s="60"/>
      <c r="BP65" s="60"/>
      <c r="BQ65" s="60"/>
      <c r="BR65" s="60"/>
      <c r="BS65" s="60"/>
      <c r="BT65" s="60"/>
      <c r="BU65" s="60"/>
      <c r="BV65" s="60"/>
      <c r="BW65" s="60"/>
      <c r="BX65" s="60"/>
      <c r="BY65" s="60"/>
      <c r="BZ65" s="61"/>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2" t="s">
        <v>115</v>
      </c>
      <c r="BM66" s="63"/>
      <c r="BN66" s="63"/>
      <c r="BO66" s="63"/>
      <c r="BP66" s="63"/>
      <c r="BQ66" s="63"/>
      <c r="BR66" s="63"/>
      <c r="BS66" s="63"/>
      <c r="BT66" s="63"/>
      <c r="BU66" s="63"/>
      <c r="BV66" s="63"/>
      <c r="BW66" s="63"/>
      <c r="BX66" s="63"/>
      <c r="BY66" s="63"/>
      <c r="BZ66" s="6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2"/>
      <c r="BM67" s="63"/>
      <c r="BN67" s="63"/>
      <c r="BO67" s="63"/>
      <c r="BP67" s="63"/>
      <c r="BQ67" s="63"/>
      <c r="BR67" s="63"/>
      <c r="BS67" s="63"/>
      <c r="BT67" s="63"/>
      <c r="BU67" s="63"/>
      <c r="BV67" s="63"/>
      <c r="BW67" s="63"/>
      <c r="BX67" s="63"/>
      <c r="BY67" s="63"/>
      <c r="BZ67" s="6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2"/>
      <c r="BM68" s="63"/>
      <c r="BN68" s="63"/>
      <c r="BO68" s="63"/>
      <c r="BP68" s="63"/>
      <c r="BQ68" s="63"/>
      <c r="BR68" s="63"/>
      <c r="BS68" s="63"/>
      <c r="BT68" s="63"/>
      <c r="BU68" s="63"/>
      <c r="BV68" s="63"/>
      <c r="BW68" s="63"/>
      <c r="BX68" s="63"/>
      <c r="BY68" s="63"/>
      <c r="BZ68" s="6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2"/>
      <c r="BM69" s="63"/>
      <c r="BN69" s="63"/>
      <c r="BO69" s="63"/>
      <c r="BP69" s="63"/>
      <c r="BQ69" s="63"/>
      <c r="BR69" s="63"/>
      <c r="BS69" s="63"/>
      <c r="BT69" s="63"/>
      <c r="BU69" s="63"/>
      <c r="BV69" s="63"/>
      <c r="BW69" s="63"/>
      <c r="BX69" s="63"/>
      <c r="BY69" s="63"/>
      <c r="BZ69" s="6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2"/>
      <c r="BM70" s="63"/>
      <c r="BN70" s="63"/>
      <c r="BO70" s="63"/>
      <c r="BP70" s="63"/>
      <c r="BQ70" s="63"/>
      <c r="BR70" s="63"/>
      <c r="BS70" s="63"/>
      <c r="BT70" s="63"/>
      <c r="BU70" s="63"/>
      <c r="BV70" s="63"/>
      <c r="BW70" s="63"/>
      <c r="BX70" s="63"/>
      <c r="BY70" s="63"/>
      <c r="BZ70" s="6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2"/>
      <c r="BM71" s="63"/>
      <c r="BN71" s="63"/>
      <c r="BO71" s="63"/>
      <c r="BP71" s="63"/>
      <c r="BQ71" s="63"/>
      <c r="BR71" s="63"/>
      <c r="BS71" s="63"/>
      <c r="BT71" s="63"/>
      <c r="BU71" s="63"/>
      <c r="BV71" s="63"/>
      <c r="BW71" s="63"/>
      <c r="BX71" s="63"/>
      <c r="BY71" s="63"/>
      <c r="BZ71" s="6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2"/>
      <c r="BM72" s="63"/>
      <c r="BN72" s="63"/>
      <c r="BO72" s="63"/>
      <c r="BP72" s="63"/>
      <c r="BQ72" s="63"/>
      <c r="BR72" s="63"/>
      <c r="BS72" s="63"/>
      <c r="BT72" s="63"/>
      <c r="BU72" s="63"/>
      <c r="BV72" s="63"/>
      <c r="BW72" s="63"/>
      <c r="BX72" s="63"/>
      <c r="BY72" s="63"/>
      <c r="BZ72" s="6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2"/>
      <c r="BM73" s="63"/>
      <c r="BN73" s="63"/>
      <c r="BO73" s="63"/>
      <c r="BP73" s="63"/>
      <c r="BQ73" s="63"/>
      <c r="BR73" s="63"/>
      <c r="BS73" s="63"/>
      <c r="BT73" s="63"/>
      <c r="BU73" s="63"/>
      <c r="BV73" s="63"/>
      <c r="BW73" s="63"/>
      <c r="BX73" s="63"/>
      <c r="BY73" s="63"/>
      <c r="BZ73" s="6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2"/>
      <c r="BM74" s="63"/>
      <c r="BN74" s="63"/>
      <c r="BO74" s="63"/>
      <c r="BP74" s="63"/>
      <c r="BQ74" s="63"/>
      <c r="BR74" s="63"/>
      <c r="BS74" s="63"/>
      <c r="BT74" s="63"/>
      <c r="BU74" s="63"/>
      <c r="BV74" s="63"/>
      <c r="BW74" s="63"/>
      <c r="BX74" s="63"/>
      <c r="BY74" s="63"/>
      <c r="BZ74" s="6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2"/>
      <c r="BM75" s="63"/>
      <c r="BN75" s="63"/>
      <c r="BO75" s="63"/>
      <c r="BP75" s="63"/>
      <c r="BQ75" s="63"/>
      <c r="BR75" s="63"/>
      <c r="BS75" s="63"/>
      <c r="BT75" s="63"/>
      <c r="BU75" s="63"/>
      <c r="BV75" s="63"/>
      <c r="BW75" s="63"/>
      <c r="BX75" s="63"/>
      <c r="BY75" s="63"/>
      <c r="BZ75" s="6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2"/>
      <c r="BM76" s="63"/>
      <c r="BN76" s="63"/>
      <c r="BO76" s="63"/>
      <c r="BP76" s="63"/>
      <c r="BQ76" s="63"/>
      <c r="BR76" s="63"/>
      <c r="BS76" s="63"/>
      <c r="BT76" s="63"/>
      <c r="BU76" s="63"/>
      <c r="BV76" s="63"/>
      <c r="BW76" s="63"/>
      <c r="BX76" s="63"/>
      <c r="BY76" s="63"/>
      <c r="BZ76" s="6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2"/>
      <c r="BM77" s="63"/>
      <c r="BN77" s="63"/>
      <c r="BO77" s="63"/>
      <c r="BP77" s="63"/>
      <c r="BQ77" s="63"/>
      <c r="BR77" s="63"/>
      <c r="BS77" s="63"/>
      <c r="BT77" s="63"/>
      <c r="BU77" s="63"/>
      <c r="BV77" s="63"/>
      <c r="BW77" s="63"/>
      <c r="BX77" s="63"/>
      <c r="BY77" s="63"/>
      <c r="BZ77" s="6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2"/>
      <c r="BM78" s="63"/>
      <c r="BN78" s="63"/>
      <c r="BO78" s="63"/>
      <c r="BP78" s="63"/>
      <c r="BQ78" s="63"/>
      <c r="BR78" s="63"/>
      <c r="BS78" s="63"/>
      <c r="BT78" s="63"/>
      <c r="BU78" s="63"/>
      <c r="BV78" s="63"/>
      <c r="BW78" s="63"/>
      <c r="BX78" s="63"/>
      <c r="BY78" s="63"/>
      <c r="BZ78" s="6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2"/>
      <c r="BM79" s="63"/>
      <c r="BN79" s="63"/>
      <c r="BO79" s="63"/>
      <c r="BP79" s="63"/>
      <c r="BQ79" s="63"/>
      <c r="BR79" s="63"/>
      <c r="BS79" s="63"/>
      <c r="BT79" s="63"/>
      <c r="BU79" s="63"/>
      <c r="BV79" s="63"/>
      <c r="BW79" s="63"/>
      <c r="BX79" s="63"/>
      <c r="BY79" s="63"/>
      <c r="BZ79" s="6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2"/>
      <c r="BM80" s="63"/>
      <c r="BN80" s="63"/>
      <c r="BO80" s="63"/>
      <c r="BP80" s="63"/>
      <c r="BQ80" s="63"/>
      <c r="BR80" s="63"/>
      <c r="BS80" s="63"/>
      <c r="BT80" s="63"/>
      <c r="BU80" s="63"/>
      <c r="BV80" s="63"/>
      <c r="BW80" s="63"/>
      <c r="BX80" s="63"/>
      <c r="BY80" s="63"/>
      <c r="BZ80" s="6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2"/>
      <c r="BM81" s="63"/>
      <c r="BN81" s="63"/>
      <c r="BO81" s="63"/>
      <c r="BP81" s="63"/>
      <c r="BQ81" s="63"/>
      <c r="BR81" s="63"/>
      <c r="BS81" s="63"/>
      <c r="BT81" s="63"/>
      <c r="BU81" s="63"/>
      <c r="BV81" s="63"/>
      <c r="BW81" s="63"/>
      <c r="BX81" s="63"/>
      <c r="BY81" s="63"/>
      <c r="BZ81" s="6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65"/>
      <c r="BM82" s="66"/>
      <c r="BN82" s="66"/>
      <c r="BO82" s="66"/>
      <c r="BP82" s="66"/>
      <c r="BQ82" s="66"/>
      <c r="BR82" s="66"/>
      <c r="BS82" s="66"/>
      <c r="BT82" s="66"/>
      <c r="BU82" s="66"/>
      <c r="BV82" s="66"/>
      <c r="BW82" s="66"/>
      <c r="BX82" s="66"/>
      <c r="BY82" s="66"/>
      <c r="BZ82" s="6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【78.36】</v>
      </c>
      <c r="F85" s="27" t="s">
        <v>41</v>
      </c>
      <c r="G85" s="27" t="s">
        <v>41</v>
      </c>
      <c r="H85" s="27" t="str">
        <f>データ!BO6</f>
        <v>【949.15】</v>
      </c>
      <c r="I85" s="27" t="str">
        <f>データ!BZ6</f>
        <v>【55.87】</v>
      </c>
      <c r="J85" s="27" t="str">
        <f>データ!CK6</f>
        <v>【288.19】</v>
      </c>
      <c r="K85" s="27" t="str">
        <f>データ!CV6</f>
        <v>【56.31】</v>
      </c>
      <c r="L85" s="27" t="str">
        <f>データ!DG6</f>
        <v>【71.88】</v>
      </c>
      <c r="M85" s="27" t="s">
        <v>42</v>
      </c>
      <c r="N85" s="27" t="s">
        <v>42</v>
      </c>
      <c r="O85" s="27" t="str">
        <f>データ!EN6</f>
        <v>【0.80】</v>
      </c>
    </row>
  </sheetData>
  <sheetProtection algorithmName="SHA-512" hashValue="//rBYZ6DqP4wFDZx9vc/iCZOQH8iW05vJbcG9HRpFAeLi8BlcxM8c8WrUpuHNxFrf8KLNio7j2UY+eXfNrx+2Q==" saltValue="erJtTlRIiEUth4AS5Cb0I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15">
      <c r="A4" s="29" t="s">
        <v>55</v>
      </c>
      <c r="B4" s="31"/>
      <c r="C4" s="31"/>
      <c r="D4" s="31"/>
      <c r="E4" s="31"/>
      <c r="F4" s="31"/>
      <c r="G4" s="31"/>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2020</v>
      </c>
      <c r="C6" s="34">
        <f t="shared" ref="C6:W6" si="3">C7</f>
        <v>163210</v>
      </c>
      <c r="D6" s="34">
        <f t="shared" si="3"/>
        <v>47</v>
      </c>
      <c r="E6" s="34">
        <f t="shared" si="3"/>
        <v>1</v>
      </c>
      <c r="F6" s="34">
        <f t="shared" si="3"/>
        <v>0</v>
      </c>
      <c r="G6" s="34">
        <f t="shared" si="3"/>
        <v>0</v>
      </c>
      <c r="H6" s="34" t="str">
        <f t="shared" si="3"/>
        <v>富山県　舟橋村</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98.41</v>
      </c>
      <c r="Q6" s="35">
        <f t="shared" si="3"/>
        <v>3333</v>
      </c>
      <c r="R6" s="35">
        <f t="shared" si="3"/>
        <v>3212</v>
      </c>
      <c r="S6" s="35">
        <f t="shared" si="3"/>
        <v>3.47</v>
      </c>
      <c r="T6" s="35">
        <f t="shared" si="3"/>
        <v>925.65</v>
      </c>
      <c r="U6" s="35">
        <f t="shared" si="3"/>
        <v>3163</v>
      </c>
      <c r="V6" s="35">
        <f t="shared" si="3"/>
        <v>3.47</v>
      </c>
      <c r="W6" s="35">
        <f t="shared" si="3"/>
        <v>911.53</v>
      </c>
      <c r="X6" s="36">
        <f>IF(X7="",NA(),X7)</f>
        <v>99.78</v>
      </c>
      <c r="Y6" s="36">
        <f t="shared" ref="Y6:AG6" si="4">IF(Y7="",NA(),Y7)</f>
        <v>106.29</v>
      </c>
      <c r="Z6" s="36">
        <f t="shared" si="4"/>
        <v>89.17</v>
      </c>
      <c r="AA6" s="36">
        <f t="shared" si="4"/>
        <v>128.22</v>
      </c>
      <c r="AB6" s="36">
        <f t="shared" si="4"/>
        <v>119.83</v>
      </c>
      <c r="AC6" s="36">
        <f t="shared" si="4"/>
        <v>77.56</v>
      </c>
      <c r="AD6" s="36">
        <f t="shared" si="4"/>
        <v>78.510000000000005</v>
      </c>
      <c r="AE6" s="36">
        <f t="shared" si="4"/>
        <v>77.91</v>
      </c>
      <c r="AF6" s="36">
        <f t="shared" si="4"/>
        <v>79.099999999999994</v>
      </c>
      <c r="AG6" s="36">
        <f t="shared" si="4"/>
        <v>79.33</v>
      </c>
      <c r="AH6" s="35" t="str">
        <f>IF(AH7="","",IF(AH7="-","【-】","【"&amp;SUBSTITUTE(TEXT(AH7,"#,##0.00"),"-","△")&amp;"】"))</f>
        <v>【78.36】</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723.89</v>
      </c>
      <c r="BF6" s="36">
        <f t="shared" ref="BF6:BN6" si="7">IF(BF7="",NA(),BF7)</f>
        <v>690.72</v>
      </c>
      <c r="BG6" s="36">
        <f t="shared" si="7"/>
        <v>724.61</v>
      </c>
      <c r="BH6" s="36">
        <f t="shared" si="7"/>
        <v>762.23</v>
      </c>
      <c r="BI6" s="36">
        <f t="shared" si="7"/>
        <v>714.67</v>
      </c>
      <c r="BJ6" s="36">
        <f t="shared" si="7"/>
        <v>1144.79</v>
      </c>
      <c r="BK6" s="36">
        <f t="shared" si="7"/>
        <v>1061.58</v>
      </c>
      <c r="BL6" s="36">
        <f t="shared" si="7"/>
        <v>1007.7</v>
      </c>
      <c r="BM6" s="36">
        <f t="shared" si="7"/>
        <v>1018.52</v>
      </c>
      <c r="BN6" s="36">
        <f t="shared" si="7"/>
        <v>949.61</v>
      </c>
      <c r="BO6" s="35" t="str">
        <f>IF(BO7="","",IF(BO7="-","【-】","【"&amp;SUBSTITUTE(TEXT(BO7,"#,##0.00"),"-","△")&amp;"】"))</f>
        <v>【949.15】</v>
      </c>
      <c r="BP6" s="36">
        <f>IF(BP7="",NA(),BP7)</f>
        <v>96.6</v>
      </c>
      <c r="BQ6" s="36">
        <f t="shared" ref="BQ6:BY6" si="8">IF(BQ7="",NA(),BQ7)</f>
        <v>98.64</v>
      </c>
      <c r="BR6" s="36">
        <f t="shared" si="8"/>
        <v>88.17</v>
      </c>
      <c r="BS6" s="36">
        <f t="shared" si="8"/>
        <v>117.44</v>
      </c>
      <c r="BT6" s="36">
        <f t="shared" si="8"/>
        <v>107.6</v>
      </c>
      <c r="BU6" s="36">
        <f t="shared" si="8"/>
        <v>56.04</v>
      </c>
      <c r="BV6" s="36">
        <f t="shared" si="8"/>
        <v>58.52</v>
      </c>
      <c r="BW6" s="36">
        <f t="shared" si="8"/>
        <v>59.22</v>
      </c>
      <c r="BX6" s="36">
        <f t="shared" si="8"/>
        <v>58.79</v>
      </c>
      <c r="BY6" s="36">
        <f t="shared" si="8"/>
        <v>58.41</v>
      </c>
      <c r="BZ6" s="35" t="str">
        <f>IF(BZ7="","",IF(BZ7="-","【-】","【"&amp;SUBSTITUTE(TEXT(BZ7,"#,##0.00"),"-","△")&amp;"】"))</f>
        <v>【55.87】</v>
      </c>
      <c r="CA6" s="36">
        <f>IF(CA7="",NA(),CA7)</f>
        <v>181.13</v>
      </c>
      <c r="CB6" s="36">
        <f t="shared" ref="CB6:CJ6" si="9">IF(CB7="",NA(),CB7)</f>
        <v>176.67</v>
      </c>
      <c r="CC6" s="36">
        <f t="shared" si="9"/>
        <v>198.93</v>
      </c>
      <c r="CD6" s="36">
        <f t="shared" si="9"/>
        <v>152.71</v>
      </c>
      <c r="CE6" s="36">
        <f t="shared" si="9"/>
        <v>156.63999999999999</v>
      </c>
      <c r="CF6" s="36">
        <f t="shared" si="9"/>
        <v>304.35000000000002</v>
      </c>
      <c r="CG6" s="36">
        <f t="shared" si="9"/>
        <v>296.3</v>
      </c>
      <c r="CH6" s="36">
        <f t="shared" si="9"/>
        <v>292.89999999999998</v>
      </c>
      <c r="CI6" s="36">
        <f t="shared" si="9"/>
        <v>298.25</v>
      </c>
      <c r="CJ6" s="36">
        <f t="shared" si="9"/>
        <v>303.27999999999997</v>
      </c>
      <c r="CK6" s="35" t="str">
        <f>IF(CK7="","",IF(CK7="-","【-】","【"&amp;SUBSTITUTE(TEXT(CK7,"#,##0.00"),"-","△")&amp;"】"))</f>
        <v>【288.19】</v>
      </c>
      <c r="CL6" s="36">
        <f>IF(CL7="",NA(),CL7)</f>
        <v>59.08</v>
      </c>
      <c r="CM6" s="36">
        <f t="shared" ref="CM6:CU6" si="10">IF(CM7="",NA(),CM7)</f>
        <v>61.68</v>
      </c>
      <c r="CN6" s="36">
        <f t="shared" si="10"/>
        <v>57.3</v>
      </c>
      <c r="CO6" s="36">
        <f t="shared" si="10"/>
        <v>61.76</v>
      </c>
      <c r="CP6" s="36">
        <f t="shared" si="10"/>
        <v>61.43</v>
      </c>
      <c r="CQ6" s="36">
        <f t="shared" si="10"/>
        <v>55.9</v>
      </c>
      <c r="CR6" s="36">
        <f t="shared" si="10"/>
        <v>57.3</v>
      </c>
      <c r="CS6" s="36">
        <f t="shared" si="10"/>
        <v>56.76</v>
      </c>
      <c r="CT6" s="36">
        <f t="shared" si="10"/>
        <v>56.04</v>
      </c>
      <c r="CU6" s="36">
        <f t="shared" si="10"/>
        <v>58.52</v>
      </c>
      <c r="CV6" s="35" t="str">
        <f>IF(CV7="","",IF(CV7="-","【-】","【"&amp;SUBSTITUTE(TEXT(CV7,"#,##0.00"),"-","△")&amp;"】"))</f>
        <v>【56.31】</v>
      </c>
      <c r="CW6" s="36">
        <f>IF(CW7="",NA(),CW7)</f>
        <v>90</v>
      </c>
      <c r="CX6" s="36">
        <f t="shared" ref="CX6:DF6" si="11">IF(CX7="",NA(),CX7)</f>
        <v>90</v>
      </c>
      <c r="CY6" s="36">
        <f t="shared" si="11"/>
        <v>95.76</v>
      </c>
      <c r="CZ6" s="36">
        <f t="shared" si="11"/>
        <v>91.64</v>
      </c>
      <c r="DA6" s="36">
        <f t="shared" si="11"/>
        <v>97.09</v>
      </c>
      <c r="DB6" s="36">
        <f t="shared" si="11"/>
        <v>73.28</v>
      </c>
      <c r="DC6" s="36">
        <f t="shared" si="11"/>
        <v>72.42</v>
      </c>
      <c r="DD6" s="36">
        <f t="shared" si="11"/>
        <v>73.069999999999993</v>
      </c>
      <c r="DE6" s="36">
        <f t="shared" si="11"/>
        <v>72.78</v>
      </c>
      <c r="DF6" s="36">
        <f t="shared" si="11"/>
        <v>71.33</v>
      </c>
      <c r="DG6" s="35" t="str">
        <f>IF(DG7="","",IF(DG7="-","【-】","【"&amp;SUBSTITUTE(TEXT(DG7,"#,##0.00"),"-","△")&amp;"】"))</f>
        <v>【71.88】</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0.21</v>
      </c>
      <c r="EF6" s="35">
        <f t="shared" si="14"/>
        <v>0</v>
      </c>
      <c r="EG6" s="36">
        <f t="shared" si="14"/>
        <v>2.88</v>
      </c>
      <c r="EH6" s="36">
        <f t="shared" si="14"/>
        <v>0.28000000000000003</v>
      </c>
      <c r="EI6" s="36">
        <f t="shared" si="14"/>
        <v>0.53</v>
      </c>
      <c r="EJ6" s="36">
        <f t="shared" si="14"/>
        <v>0.72</v>
      </c>
      <c r="EK6" s="36">
        <f t="shared" si="14"/>
        <v>0.53</v>
      </c>
      <c r="EL6" s="36">
        <f t="shared" si="14"/>
        <v>0.71</v>
      </c>
      <c r="EM6" s="36">
        <f t="shared" si="14"/>
        <v>0.72</v>
      </c>
      <c r="EN6" s="35" t="str">
        <f>IF(EN7="","",IF(EN7="-","【-】","【"&amp;SUBSTITUTE(TEXT(EN7,"#,##0.00"),"-","△")&amp;"】"))</f>
        <v>【0.80】</v>
      </c>
    </row>
    <row r="7" spans="1:144" s="37" customFormat="1" x14ac:dyDescent="0.15">
      <c r="A7" s="29"/>
      <c r="B7" s="38">
        <v>2020</v>
      </c>
      <c r="C7" s="38">
        <v>163210</v>
      </c>
      <c r="D7" s="38">
        <v>47</v>
      </c>
      <c r="E7" s="38">
        <v>1</v>
      </c>
      <c r="F7" s="38">
        <v>0</v>
      </c>
      <c r="G7" s="38">
        <v>0</v>
      </c>
      <c r="H7" s="38" t="s">
        <v>96</v>
      </c>
      <c r="I7" s="38" t="s">
        <v>97</v>
      </c>
      <c r="J7" s="38" t="s">
        <v>98</v>
      </c>
      <c r="K7" s="38" t="s">
        <v>99</v>
      </c>
      <c r="L7" s="38" t="s">
        <v>100</v>
      </c>
      <c r="M7" s="38" t="s">
        <v>101</v>
      </c>
      <c r="N7" s="39" t="s">
        <v>102</v>
      </c>
      <c r="O7" s="39" t="s">
        <v>103</v>
      </c>
      <c r="P7" s="39">
        <v>98.41</v>
      </c>
      <c r="Q7" s="39">
        <v>3333</v>
      </c>
      <c r="R7" s="39">
        <v>3212</v>
      </c>
      <c r="S7" s="39">
        <v>3.47</v>
      </c>
      <c r="T7" s="39">
        <v>925.65</v>
      </c>
      <c r="U7" s="39">
        <v>3163</v>
      </c>
      <c r="V7" s="39">
        <v>3.47</v>
      </c>
      <c r="W7" s="39">
        <v>911.53</v>
      </c>
      <c r="X7" s="39">
        <v>99.78</v>
      </c>
      <c r="Y7" s="39">
        <v>106.29</v>
      </c>
      <c r="Z7" s="39">
        <v>89.17</v>
      </c>
      <c r="AA7" s="39">
        <v>128.22</v>
      </c>
      <c r="AB7" s="39">
        <v>119.83</v>
      </c>
      <c r="AC7" s="39">
        <v>77.56</v>
      </c>
      <c r="AD7" s="39">
        <v>78.510000000000005</v>
      </c>
      <c r="AE7" s="39">
        <v>77.91</v>
      </c>
      <c r="AF7" s="39">
        <v>79.099999999999994</v>
      </c>
      <c r="AG7" s="39">
        <v>79.33</v>
      </c>
      <c r="AH7" s="39">
        <v>78.36</v>
      </c>
      <c r="AI7" s="39"/>
      <c r="AJ7" s="39"/>
      <c r="AK7" s="39"/>
      <c r="AL7" s="39"/>
      <c r="AM7" s="39"/>
      <c r="AN7" s="39"/>
      <c r="AO7" s="39"/>
      <c r="AP7" s="39"/>
      <c r="AQ7" s="39"/>
      <c r="AR7" s="39"/>
      <c r="AS7" s="39"/>
      <c r="AT7" s="39"/>
      <c r="AU7" s="39"/>
      <c r="AV7" s="39"/>
      <c r="AW7" s="39"/>
      <c r="AX7" s="39"/>
      <c r="AY7" s="39"/>
      <c r="AZ7" s="39"/>
      <c r="BA7" s="39"/>
      <c r="BB7" s="39"/>
      <c r="BC7" s="39"/>
      <c r="BD7" s="39"/>
      <c r="BE7" s="39">
        <v>723.89</v>
      </c>
      <c r="BF7" s="39">
        <v>690.72</v>
      </c>
      <c r="BG7" s="39">
        <v>724.61</v>
      </c>
      <c r="BH7" s="39">
        <v>762.23</v>
      </c>
      <c r="BI7" s="39">
        <v>714.67</v>
      </c>
      <c r="BJ7" s="39">
        <v>1144.79</v>
      </c>
      <c r="BK7" s="39">
        <v>1061.58</v>
      </c>
      <c r="BL7" s="39">
        <v>1007.7</v>
      </c>
      <c r="BM7" s="39">
        <v>1018.52</v>
      </c>
      <c r="BN7" s="39">
        <v>949.61</v>
      </c>
      <c r="BO7" s="39">
        <v>949.15</v>
      </c>
      <c r="BP7" s="39">
        <v>96.6</v>
      </c>
      <c r="BQ7" s="39">
        <v>98.64</v>
      </c>
      <c r="BR7" s="39">
        <v>88.17</v>
      </c>
      <c r="BS7" s="39">
        <v>117.44</v>
      </c>
      <c r="BT7" s="39">
        <v>107.6</v>
      </c>
      <c r="BU7" s="39">
        <v>56.04</v>
      </c>
      <c r="BV7" s="39">
        <v>58.52</v>
      </c>
      <c r="BW7" s="39">
        <v>59.22</v>
      </c>
      <c r="BX7" s="39">
        <v>58.79</v>
      </c>
      <c r="BY7" s="39">
        <v>58.41</v>
      </c>
      <c r="BZ7" s="39">
        <v>55.87</v>
      </c>
      <c r="CA7" s="39">
        <v>181.13</v>
      </c>
      <c r="CB7" s="39">
        <v>176.67</v>
      </c>
      <c r="CC7" s="39">
        <v>198.93</v>
      </c>
      <c r="CD7" s="39">
        <v>152.71</v>
      </c>
      <c r="CE7" s="39">
        <v>156.63999999999999</v>
      </c>
      <c r="CF7" s="39">
        <v>304.35000000000002</v>
      </c>
      <c r="CG7" s="39">
        <v>296.3</v>
      </c>
      <c r="CH7" s="39">
        <v>292.89999999999998</v>
      </c>
      <c r="CI7" s="39">
        <v>298.25</v>
      </c>
      <c r="CJ7" s="39">
        <v>303.27999999999997</v>
      </c>
      <c r="CK7" s="39">
        <v>288.19</v>
      </c>
      <c r="CL7" s="39">
        <v>59.08</v>
      </c>
      <c r="CM7" s="39">
        <v>61.68</v>
      </c>
      <c r="CN7" s="39">
        <v>57.3</v>
      </c>
      <c r="CO7" s="39">
        <v>61.76</v>
      </c>
      <c r="CP7" s="39">
        <v>61.43</v>
      </c>
      <c r="CQ7" s="39">
        <v>55.9</v>
      </c>
      <c r="CR7" s="39">
        <v>57.3</v>
      </c>
      <c r="CS7" s="39">
        <v>56.76</v>
      </c>
      <c r="CT7" s="39">
        <v>56.04</v>
      </c>
      <c r="CU7" s="39">
        <v>58.52</v>
      </c>
      <c r="CV7" s="39">
        <v>56.31</v>
      </c>
      <c r="CW7" s="39">
        <v>90</v>
      </c>
      <c r="CX7" s="39">
        <v>90</v>
      </c>
      <c r="CY7" s="39">
        <v>95.76</v>
      </c>
      <c r="CZ7" s="39">
        <v>91.64</v>
      </c>
      <c r="DA7" s="39">
        <v>97.09</v>
      </c>
      <c r="DB7" s="39">
        <v>73.28</v>
      </c>
      <c r="DC7" s="39">
        <v>72.42</v>
      </c>
      <c r="DD7" s="39">
        <v>73.069999999999993</v>
      </c>
      <c r="DE7" s="39">
        <v>72.78</v>
      </c>
      <c r="DF7" s="39">
        <v>71.33</v>
      </c>
      <c r="DG7" s="39">
        <v>71.88</v>
      </c>
      <c r="DH7" s="39"/>
      <c r="DI7" s="39"/>
      <c r="DJ7" s="39"/>
      <c r="DK7" s="39"/>
      <c r="DL7" s="39"/>
      <c r="DM7" s="39"/>
      <c r="DN7" s="39"/>
      <c r="DO7" s="39"/>
      <c r="DP7" s="39"/>
      <c r="DQ7" s="39"/>
      <c r="DR7" s="39"/>
      <c r="DS7" s="39"/>
      <c r="DT7" s="39"/>
      <c r="DU7" s="39"/>
      <c r="DV7" s="39"/>
      <c r="DW7" s="39"/>
      <c r="DX7" s="39"/>
      <c r="DY7" s="39"/>
      <c r="DZ7" s="39"/>
      <c r="EA7" s="39"/>
      <c r="EB7" s="39"/>
      <c r="EC7" s="39"/>
      <c r="ED7" s="39">
        <v>0</v>
      </c>
      <c r="EE7" s="39">
        <v>0.21</v>
      </c>
      <c r="EF7" s="39">
        <v>0</v>
      </c>
      <c r="EG7" s="39">
        <v>2.88</v>
      </c>
      <c r="EH7" s="39">
        <v>0.28000000000000003</v>
      </c>
      <c r="EI7" s="39">
        <v>0.53</v>
      </c>
      <c r="EJ7" s="39">
        <v>0.72</v>
      </c>
      <c r="EK7" s="39">
        <v>0.53</v>
      </c>
      <c r="EL7" s="39">
        <v>0.71</v>
      </c>
      <c r="EM7" s="39">
        <v>0.72</v>
      </c>
      <c r="EN7" s="39">
        <v>0.8</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 t="shared" ref="B10:D10" si="15">DATEVALUE($B7+12-B11&amp;"/1/"&amp;B12)</f>
        <v>46753</v>
      </c>
      <c r="C10" s="42">
        <f t="shared" si="15"/>
        <v>47119</v>
      </c>
      <c r="D10" s="42">
        <f t="shared" si="15"/>
        <v>47484</v>
      </c>
      <c r="E10" s="43">
        <f>DATEVALUE($B7+12-E11&amp;"/1/"&amp;E12)</f>
        <v>47849</v>
      </c>
      <c r="F10" s="43">
        <f>DATEVALUE($B7+12-F11&amp;"/1/"&amp;F12)</f>
        <v>48215</v>
      </c>
    </row>
    <row r="11" spans="1:144" x14ac:dyDescent="0.15">
      <c r="B11">
        <v>4</v>
      </c>
      <c r="C11">
        <v>3</v>
      </c>
      <c r="D11">
        <v>2</v>
      </c>
      <c r="E11">
        <v>1</v>
      </c>
      <c r="F11">
        <v>0</v>
      </c>
      <c r="G11" t="s">
        <v>109</v>
      </c>
    </row>
    <row r="12" spans="1:144" x14ac:dyDescent="0.15">
      <c r="B12">
        <v>1</v>
      </c>
      <c r="C12">
        <v>1</v>
      </c>
      <c r="D12">
        <v>1</v>
      </c>
      <c r="E12">
        <v>1</v>
      </c>
      <c r="F12">
        <v>2</v>
      </c>
      <c r="G12" t="s">
        <v>110</v>
      </c>
    </row>
    <row r="13" spans="1:144" x14ac:dyDescent="0.15">
      <c r="B13" t="s">
        <v>111</v>
      </c>
      <c r="C13" t="s">
        <v>111</v>
      </c>
      <c r="D13" t="s">
        <v>111</v>
      </c>
      <c r="E13" t="s">
        <v>112</v>
      </c>
      <c r="F13" t="s">
        <v>112</v>
      </c>
      <c r="G13" t="s">
        <v>113</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工藤 拓也</cp:lastModifiedBy>
  <cp:lastPrinted>2022-01-14T04:34:46Z</cp:lastPrinted>
  <dcterms:created xsi:type="dcterms:W3CDTF">2021-12-03T07:02:52Z</dcterms:created>
  <dcterms:modified xsi:type="dcterms:W3CDTF">2022-01-14T05:16:00Z</dcterms:modified>
  <cp:category/>
</cp:coreProperties>
</file>