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lgwan-ad\生活環境課\杉田\[水道]\公営企業関係\公営企業に係る「経営比較分析表」の策定及び公表について\R3\R3経営比較分析表\11舟橋村\簡易水道\"/>
    </mc:Choice>
  </mc:AlternateContent>
  <xr:revisionPtr revIDLastSave="0" documentId="13_ncr:1_{CF2003CE-A492-48FC-8685-01943B7C619F}" xr6:coauthVersionLast="45" xr6:coauthVersionMax="45" xr10:uidLastSave="{00000000-0000-0000-0000-000000000000}"/>
  <workbookProtection workbookAlgorithmName="SHA-512" workbookHashValue="vrEccwKmDgWbhERQJ6Oe7cCFa5hmR5eNjnSk5iAXwsm9qtpyIXl+P7YtzurkEwkwgwNIeTK8VxL7CSxIEWF2hQ==" workbookSaltValue="duqd3aoLLdq0Z9iWHpBxQw=="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<sst xmlns="http://schemas.openxmlformats.org/spreadsheetml/2006/main" count="233" uniqueCount="117">
  <si>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</si>
  <si>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</si>
  <si>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</si>
  <si>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</si>
  <si>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</si>
  <si>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</si>
  <si>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</si>
  <si>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</si>
  <si>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</si>
  <si>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</si>
  <si>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</si>
  <si>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</si>
  <si>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</si>
  <si>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</si>
  <si>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</si>
  <si>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</si>
  <si>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</si>
  <si>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</si>
  <si>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</si>
  <si>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</si>
  <si>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</si>
  <si>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</si>
  <si>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</si>
  <si>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</si>
  <si>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</si>
  <si>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</si>
  <si>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</si>
  <si>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</si>
  <si>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</si>
  <si>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</si>
  <si>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</si>
  <si>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</si>
  <si>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</si>
  <si>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</si>
  <si>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</si>
  <si>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</si>
  <si>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</si>
  <si>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</si>
  <si>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</si>
  <si>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</si>
  <si>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</si>
  <si>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</si>
  <si>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</si>
  <si>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</si>
  <si>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</si>
  <si>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</si>
  <si>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</si>
  <si>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</si>
  <si>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</si>
  <si>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</si>
  <si>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</si>
  <si>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</si>
  <si>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</si>
  <si>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</si>
  <si>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</si>
  <si>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</si>
  <si>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</si>
  <si>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</si>
  <si>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</si>
  <si>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</si>
  <si>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</si>
  <si>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</si>
  <si>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</si>
  <si>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</si>
  <si>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</si>
  <si>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</si>
  <si>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</si>
  <si>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</si>
  <si>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</si>
  <si>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</si>
  <si>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</si>
  <si>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</si>
  <si>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</si>
  <si>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</si>
  <si>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</si>
  <si>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</si>
  <si>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</si>
  <si>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</si>
  <si>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</si>
  <si>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</si>
  <si>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</si>
  <si>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</si>
  <si>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</si>
  <si>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</si>
  <si>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</si>
  <si>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</si>
  <si>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</si>
  <si>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</si>
  <si>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</si>
  <si>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</si>
  <si>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</si>
  <si>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</si>
  <si>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</si>
  <si>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</si>
  <si>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</si>
  <si>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</si>
  <si>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舟橋村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</si>
  <si>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</si>
  <si>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</si>
  <si>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</si>
  <si>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</si>
  <si>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</si>
  <si>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</si>
  <si>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</si>
  <si>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</si>
  <si>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</si>
  <si>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</si>
  <si>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</si>
  <si>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</si>
  <si>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</si>
  <si>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</si>
  <si>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</si>
  <si>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</si>
  <si>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</si>
  <si>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平成30年度は経営戦略およびアセットマネジメントの策定費用や消費税の支払により例年より落ち込んでいる。令和2年度は、工事請負費の減少により、総費用が減少したことにより、100を超えている。
　供給単価及び給水原価についてはほぼ同額で推移している。しかしながら、当村が規模の小さな事業体であり、村単独の修繕工事等を多く行った年などは給水原価が高くなり、料金回収率を下げることになるため、状況を注視する必要がある。
　料金回収率は平成30年度に80%台後半まで落ちたが、これは経営戦略の策定費用等により給水原価が増加したことによるものであり、令和元年度以降は再び上昇に転じているが、大規模工事や消費税等の納付にも左右されるため、今後も注視する必要がある。
　企業債残高対給水収益比率については類似団体と比較して低いが、平成30年度中に策定した経営戦略およびアセットマネジメントを元に、低い率を今後も維持できるように配水管の更新事業を計画的に実施していきたい。
　施設利用率については、平成24年度から類似団体と同程度の約50％台後半で推移している。これは、地域での火災等の発生時にも安定した水道の供給体制を整えるために施設を拡張したことが利用率を押し下げた要因である。利用率に関しては、平成29年中に40世帯分、令和元年度中に55世帯分の造成があったため、今後人口増加による利用率の上昇が見込める。
　また、有収率が５ヶ年とも類似団体の平均値を超えており、効率よく収益を確保していることを表している。</t>
    <rPh sb="58" eb="63">
      <t>コウジウケオイヒ</t>
    </rPh>
    <rPh sb="100" eb="101">
      <t>オヨ</t>
    </rPh>
    <rPh sb="113" eb="115">
      <t>ドウガク</t>
    </rPh>
    <rPh sb="116" eb="118">
      <t>スイイ</t>
    </rPh>
    <rPh sb="192" eb="194">
      <t>ジョウキョウ</t>
    </rPh>
    <rPh sb="195" eb="197">
      <t>チュウシ</t>
    </rPh>
    <rPh sb="199" eb="201">
      <t>ヒツヨウ</t>
    </rPh>
    <rPh sb="272" eb="274">
      <t>ネンド</t>
    </rPh>
    <rPh sb="274" eb="276">
      <t>イコウ</t>
    </rPh>
    <phoneticPr fontId="4"/>
  </si>
  <si>
    <t>本村においては、有収率や料金回収率が類似団体と比較して高い状況となっており、それらが経営を支えている。
　今後については、実施すべき管路の更新に備えるために継続して料金回収対策を実施する他、より有収率を高めることで、更なる経営の安定化・効率化を目指す必要がある。</t>
  </si>
  <si>
    <t>　本村では、平成の初めにかけて本村全域の管路の更新を実施している。
　そのため、管路の老朽化は類似団体と比較して進んでいないが、比較的古い本管の一部約700ｍを令和元年度に、約100ｍを令和２年度に更新済みであり、残り約100ｍを令和３年度で更新すれば法定耐用年数を超えた管は無くなる見込み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</si>
</sst>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0.21</c:v>
                </c:pt>
                <c:pt idx="2" formatCode="#,##0.00;&quot;△&quot;#,##0.00">
                  <c:v>0</c:v>
                </c:pt>
                <c:pt idx="3">
                  <c:v>2.88</c:v>
                </c:pt>
                <c:pt idx="4">
                  <c:v>0.28000000000000003</c:v>
                </c:pt>
              </c:numCache>
            </c:numRef>
          </c:val>
          <c:extLst>
            <c:ext xmlns:c16="http://schemas.microsoft.com/office/drawing/2014/chart" uri="{C3380CC4-5D6E-409C-BE32-E72D297353CC}">
              <c16:uniqueId val="{00000000-DD0D-4EFC-AE12-5BD44F05680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DD0D-4EFC-AE12-5BD44F05680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99.78</c:v>
                </c:pt>
                <c:pt idx="1">
                  <c:v>106.29</c:v>
                </c:pt>
                <c:pt idx="2">
                  <c:v>89.17</c:v>
                </c:pt>
                <c:pt idx="3">
                  <c:v>128.22</c:v>
                </c:pt>
                <c:pt idx="4">
                  <c:v>119.83</c:v>
                </c:pt>
              </c:numCache>
            </c:numRef>
          </c:val>
          <c:extLst>
            <c:ext xmlns:c16="http://schemas.microsoft.com/office/drawing/2014/chart" uri="{C3380CC4-5D6E-409C-BE32-E72D297353CC}">
              <c16:uniqueId val="{00000000-22E6-4995-9433-5C32A94FC78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22E6-4995-9433-5C32A94FC78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FA-45D6-A76B-B6BBF3C0C55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FA-45D6-A76B-B6BBF3C0C55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70-4523-AD25-B17D35F8DF27}"/>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70-4523-AD25-B17D35F8DF27}"/>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A0-43C0-A6F9-1585DADA6E8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A0-43C0-A6F9-1585DADA6E8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5A-46E9-ABFD-346EDB009D6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5A-46E9-ABFD-346EDB009D6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723.89</c:v>
                </c:pt>
                <c:pt idx="1">
                  <c:v>690.72</c:v>
                </c:pt>
                <c:pt idx="2">
                  <c:v>724.61</c:v>
                </c:pt>
                <c:pt idx="3">
                  <c:v>762.23</c:v>
                </c:pt>
                <c:pt idx="4">
                  <c:v>714.67</c:v>
                </c:pt>
              </c:numCache>
            </c:numRef>
          </c:val>
          <c:extLst>
            <c:ext xmlns:c16="http://schemas.microsoft.com/office/drawing/2014/chart" uri="{C3380CC4-5D6E-409C-BE32-E72D297353CC}">
              <c16:uniqueId val="{00000000-6B35-4954-B7F8-090D92570F8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6B35-4954-B7F8-090D92570F8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96.6</c:v>
                </c:pt>
                <c:pt idx="1">
                  <c:v>98.64</c:v>
                </c:pt>
                <c:pt idx="2">
                  <c:v>88.17</c:v>
                </c:pt>
                <c:pt idx="3">
                  <c:v>117.44</c:v>
                </c:pt>
                <c:pt idx="4">
                  <c:v>107.6</c:v>
                </c:pt>
              </c:numCache>
            </c:numRef>
          </c:val>
          <c:extLst>
            <c:ext xmlns:c16="http://schemas.microsoft.com/office/drawing/2014/chart" uri="{C3380CC4-5D6E-409C-BE32-E72D297353CC}">
              <c16:uniqueId val="{00000000-4494-45FB-89D4-5657EB17A35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4494-45FB-89D4-5657EB17A35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181.13</c:v>
                </c:pt>
                <c:pt idx="1">
                  <c:v>176.67</c:v>
                </c:pt>
                <c:pt idx="2">
                  <c:v>198.93</c:v>
                </c:pt>
                <c:pt idx="3">
                  <c:v>152.71</c:v>
                </c:pt>
                <c:pt idx="4">
                  <c:v>156.63999999999999</c:v>
                </c:pt>
              </c:numCache>
            </c:numRef>
          </c:val>
          <c:extLst>
            <c:ext xmlns:c16="http://schemas.microsoft.com/office/drawing/2014/chart" uri="{C3380CC4-5D6E-409C-BE32-E72D297353CC}">
              <c16:uniqueId val="{00000000-F68C-482E-851F-561A13490494}"/>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F68C-482E-851F-561A13490494}"/>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59.08</c:v>
                </c:pt>
                <c:pt idx="1">
                  <c:v>61.68</c:v>
                </c:pt>
                <c:pt idx="2">
                  <c:v>57.3</c:v>
                </c:pt>
                <c:pt idx="3">
                  <c:v>61.76</c:v>
                </c:pt>
                <c:pt idx="4">
                  <c:v>61.43</c:v>
                </c:pt>
              </c:numCache>
            </c:numRef>
          </c:val>
          <c:extLst>
            <c:ext xmlns:c16="http://schemas.microsoft.com/office/drawing/2014/chart" uri="{C3380CC4-5D6E-409C-BE32-E72D297353CC}">
              <c16:uniqueId val="{00000000-EEC9-4DD4-BB40-81C075C2F4E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EEC9-4DD4-BB40-81C075C2F4E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c:v>
                </c:pt>
                <c:pt idx="1">
                  <c:v>90</c:v>
                </c:pt>
                <c:pt idx="2">
                  <c:v>95.76</c:v>
                </c:pt>
                <c:pt idx="3">
                  <c:v>91.64</c:v>
                </c:pt>
                <c:pt idx="4">
                  <c:v>97.09</c:v>
                </c:pt>
              </c:numCache>
            </c:numRef>
          </c:val>
          <c:extLst>
            <c:ext xmlns:c16="http://schemas.microsoft.com/office/drawing/2014/chart" uri="{C3380CC4-5D6E-409C-BE32-E72D297353CC}">
              <c16:uniqueId val="{00000000-34D3-4BCC-95B2-DB8632297E1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34D3-4BCC-95B2-DB8632297E1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2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富山県　舟橋村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3212</v>
      </c>
      <c r="AM8" s="51"/>
      <c r="AN8" s="51"/>
      <c r="AO8" s="51"/>
      <c r="AP8" s="51"/>
      <c r="AQ8" s="51"/>
      <c r="AR8" s="51"/>
      <c r="AS8" s="51"/>
      <c r="AT8" s="47">
        <f>データ!$S$6</f>
        <v>3.47</v>
      </c>
      <c r="AU8" s="47"/>
      <c r="AV8" s="47"/>
      <c r="AW8" s="47"/>
      <c r="AX8" s="47"/>
      <c r="AY8" s="47"/>
      <c r="AZ8" s="47"/>
      <c r="BA8" s="47"/>
      <c r="BB8" s="47">
        <f>データ!$T$6</f>
        <v>925.65</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98.41</v>
      </c>
      <c r="Q10" s="47"/>
      <c r="R10" s="47"/>
      <c r="S10" s="47"/>
      <c r="T10" s="47"/>
      <c r="U10" s="47"/>
      <c r="V10" s="47"/>
      <c r="W10" s="51">
        <f>データ!$Q$6</f>
        <v>3333</v>
      </c>
      <c r="X10" s="51"/>
      <c r="Y10" s="51"/>
      <c r="Z10" s="51"/>
      <c r="AA10" s="51"/>
      <c r="AB10" s="51"/>
      <c r="AC10" s="51"/>
      <c r="AD10" s="2"/>
      <c r="AE10" s="2"/>
      <c r="AF10" s="2"/>
      <c r="AG10" s="2"/>
      <c r="AH10" s="2"/>
      <c r="AI10" s="2"/>
      <c r="AJ10" s="2"/>
      <c r="AK10" s="2"/>
      <c r="AL10" s="51">
        <f>データ!$U$6</f>
        <v>3163</v>
      </c>
      <c r="AM10" s="51"/>
      <c r="AN10" s="51"/>
      <c r="AO10" s="51"/>
      <c r="AP10" s="51"/>
      <c r="AQ10" s="51"/>
      <c r="AR10" s="51"/>
      <c r="AS10" s="51"/>
      <c r="AT10" s="47">
        <f>データ!$V$6</f>
        <v>3.47</v>
      </c>
      <c r="AU10" s="47"/>
      <c r="AV10" s="47"/>
      <c r="AW10" s="47"/>
      <c r="AX10" s="47"/>
      <c r="AY10" s="47"/>
      <c r="AZ10" s="47"/>
      <c r="BA10" s="47"/>
      <c r="BB10" s="47">
        <f>データ!$W$6</f>
        <v>911.53</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114</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116</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115</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rBYZ6DqP4wFDZx9vc/iCZOQH8iW05vJbcG9HRpFAeLi8BlcxM8c8WrUpuHNxFrf8KLNio7j2UY+eXfNrx+2Q==" saltValue="erJtTlRIiEUth4AS5Cb0I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163210</v>
      </c>
      <c r="D6" s="34">
        <f t="shared" si="3"/>
        <v>47</v>
      </c>
      <c r="E6" s="34">
        <f t="shared" si="3"/>
        <v>1</v>
      </c>
      <c r="F6" s="34">
        <f t="shared" si="3"/>
        <v>0</v>
      </c>
      <c r="G6" s="34">
        <f t="shared" si="3"/>
        <v>0</v>
      </c>
      <c r="H6" s="34" t="str">
        <f t="shared" si="3"/>
        <v>富山県　舟橋村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98.41</v>
      </c>
      <c r="Q6" s="35">
        <f t="shared" si="3"/>
        <v>3333</v>
      </c>
      <c r="R6" s="35">
        <f t="shared" si="3"/>
        <v>3212</v>
      </c>
      <c r="S6" s="35">
        <f t="shared" si="3"/>
        <v>3.47</v>
      </c>
      <c r="T6" s="35">
        <f t="shared" si="3"/>
        <v>925.65</v>
      </c>
      <c r="U6" s="35">
        <f t="shared" si="3"/>
        <v>3163</v>
      </c>
      <c r="V6" s="35">
        <f t="shared" si="3"/>
        <v>3.47</v>
      </c>
      <c r="W6" s="35">
        <f t="shared" si="3"/>
        <v>911.53</v>
      </c>
      <c r="X6" s="36">
        <f>IF(X7="",NA(),X7)</f>
        <v>99.78</v>
      </c>
      <c r="Y6" s="36">
        <f t="shared" ref="Y6:AG6" si="4">IF(Y7="",NA(),Y7)</f>
        <v>106.29</v>
      </c>
      <c r="Z6" s="36">
        <f t="shared" si="4"/>
        <v>89.17</v>
      </c>
      <c r="AA6" s="36">
        <f t="shared" si="4"/>
        <v>128.22</v>
      </c>
      <c r="AB6" s="36">
        <f t="shared" si="4"/>
        <v>119.83</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723.89</v>
      </c>
      <c r="BF6" s="36">
        <f t="shared" ref="BF6:BN6" si="7">IF(BF7="",NA(),BF7)</f>
        <v>690.72</v>
      </c>
      <c r="BG6" s="36">
        <f t="shared" si="7"/>
        <v>724.61</v>
      </c>
      <c r="BH6" s="36">
        <f t="shared" si="7"/>
        <v>762.23</v>
      </c>
      <c r="BI6" s="36">
        <f t="shared" si="7"/>
        <v>714.67</v>
      </c>
      <c r="BJ6" s="36">
        <f t="shared" si="7"/>
        <v>1144.79</v>
      </c>
      <c r="BK6" s="36">
        <f t="shared" si="7"/>
        <v>1061.58</v>
      </c>
      <c r="BL6" s="36">
        <f t="shared" si="7"/>
        <v>1007.7</v>
      </c>
      <c r="BM6" s="36">
        <f t="shared" si="7"/>
        <v>1018.52</v>
      </c>
      <c r="BN6" s="36">
        <f t="shared" si="7"/>
        <v>949.61</v>
      </c>
      <c r="BO6" s="35" t="str">
        <f>IF(BO7="","",IF(BO7="-","【-】","【"&amp;SUBSTITUTE(TEXT(BO7,"#,##0.00"),"-","△")&amp;"】"))</f>
        <v>【949.15】</v>
      </c>
      <c r="BP6" s="36">
        <f>IF(BP7="",NA(),BP7)</f>
        <v>96.6</v>
      </c>
      <c r="BQ6" s="36">
        <f t="shared" ref="BQ6:BY6" si="8">IF(BQ7="",NA(),BQ7)</f>
        <v>98.64</v>
      </c>
      <c r="BR6" s="36">
        <f t="shared" si="8"/>
        <v>88.17</v>
      </c>
      <c r="BS6" s="36">
        <f t="shared" si="8"/>
        <v>117.44</v>
      </c>
      <c r="BT6" s="36">
        <f t="shared" si="8"/>
        <v>107.6</v>
      </c>
      <c r="BU6" s="36">
        <f t="shared" si="8"/>
        <v>56.04</v>
      </c>
      <c r="BV6" s="36">
        <f t="shared" si="8"/>
        <v>58.52</v>
      </c>
      <c r="BW6" s="36">
        <f t="shared" si="8"/>
        <v>59.22</v>
      </c>
      <c r="BX6" s="36">
        <f t="shared" si="8"/>
        <v>58.79</v>
      </c>
      <c r="BY6" s="36">
        <f t="shared" si="8"/>
        <v>58.41</v>
      </c>
      <c r="BZ6" s="35" t="str">
        <f>IF(BZ7="","",IF(BZ7="-","【-】","【"&amp;SUBSTITUTE(TEXT(BZ7,"#,##0.00"),"-","△")&amp;"】"))</f>
        <v>【55.87】</v>
      </c>
      <c r="CA6" s="36">
        <f>IF(CA7="",NA(),CA7)</f>
        <v>181.13</v>
      </c>
      <c r="CB6" s="36">
        <f t="shared" ref="CB6:CJ6" si="9">IF(CB7="",NA(),CB7)</f>
        <v>176.67</v>
      </c>
      <c r="CC6" s="36">
        <f t="shared" si="9"/>
        <v>198.93</v>
      </c>
      <c r="CD6" s="36">
        <f t="shared" si="9"/>
        <v>152.71</v>
      </c>
      <c r="CE6" s="36">
        <f t="shared" si="9"/>
        <v>156.63999999999999</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59.08</v>
      </c>
      <c r="CM6" s="36">
        <f t="shared" ref="CM6:CU6" si="10">IF(CM7="",NA(),CM7)</f>
        <v>61.68</v>
      </c>
      <c r="CN6" s="36">
        <f t="shared" si="10"/>
        <v>57.3</v>
      </c>
      <c r="CO6" s="36">
        <f t="shared" si="10"/>
        <v>61.76</v>
      </c>
      <c r="CP6" s="36">
        <f t="shared" si="10"/>
        <v>61.43</v>
      </c>
      <c r="CQ6" s="36">
        <f t="shared" si="10"/>
        <v>55.9</v>
      </c>
      <c r="CR6" s="36">
        <f t="shared" si="10"/>
        <v>57.3</v>
      </c>
      <c r="CS6" s="36">
        <f t="shared" si="10"/>
        <v>56.76</v>
      </c>
      <c r="CT6" s="36">
        <f t="shared" si="10"/>
        <v>56.04</v>
      </c>
      <c r="CU6" s="36">
        <f t="shared" si="10"/>
        <v>58.52</v>
      </c>
      <c r="CV6" s="35" t="str">
        <f>IF(CV7="","",IF(CV7="-","【-】","【"&amp;SUBSTITUTE(TEXT(CV7,"#,##0.00"),"-","△")&amp;"】"))</f>
        <v>【56.31】</v>
      </c>
      <c r="CW6" s="36">
        <f>IF(CW7="",NA(),CW7)</f>
        <v>90</v>
      </c>
      <c r="CX6" s="36">
        <f t="shared" ref="CX6:DF6" si="11">IF(CX7="",NA(),CX7)</f>
        <v>90</v>
      </c>
      <c r="CY6" s="36">
        <f t="shared" si="11"/>
        <v>95.76</v>
      </c>
      <c r="CZ6" s="36">
        <f t="shared" si="11"/>
        <v>91.64</v>
      </c>
      <c r="DA6" s="36">
        <f t="shared" si="11"/>
        <v>97.09</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0.21</v>
      </c>
      <c r="EF6" s="35">
        <f t="shared" si="14"/>
        <v>0</v>
      </c>
      <c r="EG6" s="36">
        <f t="shared" si="14"/>
        <v>2.88</v>
      </c>
      <c r="EH6" s="36">
        <f t="shared" si="14"/>
        <v>0.28000000000000003</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163210</v>
      </c>
      <c r="D7" s="38">
        <v>47</v>
      </c>
      <c r="E7" s="38">
        <v>1</v>
      </c>
      <c r="F7" s="38">
        <v>0</v>
      </c>
      <c r="G7" s="38">
        <v>0</v>
      </c>
      <c r="H7" s="38" t="s">
        <v>96</v>
      </c>
      <c r="I7" s="38" t="s">
        <v>97</v>
      </c>
      <c r="J7" s="38" t="s">
        <v>98</v>
      </c>
      <c r="K7" s="38" t="s">
        <v>99</v>
      </c>
      <c r="L7" s="38" t="s">
        <v>100</v>
      </c>
      <c r="M7" s="38" t="s">
        <v>101</v>
      </c>
      <c r="N7" s="39" t="s">
        <v>102</v>
      </c>
      <c r="O7" s="39" t="s">
        <v>103</v>
      </c>
      <c r="P7" s="39">
        <v>98.41</v>
      </c>
      <c r="Q7" s="39">
        <v>3333</v>
      </c>
      <c r="R7" s="39">
        <v>3212</v>
      </c>
      <c r="S7" s="39">
        <v>3.47</v>
      </c>
      <c r="T7" s="39">
        <v>925.65</v>
      </c>
      <c r="U7" s="39">
        <v>3163</v>
      </c>
      <c r="V7" s="39">
        <v>3.47</v>
      </c>
      <c r="W7" s="39">
        <v>911.53</v>
      </c>
      <c r="X7" s="39">
        <v>99.78</v>
      </c>
      <c r="Y7" s="39">
        <v>106.29</v>
      </c>
      <c r="Z7" s="39">
        <v>89.17</v>
      </c>
      <c r="AA7" s="39">
        <v>128.22</v>
      </c>
      <c r="AB7" s="39">
        <v>119.83</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723.89</v>
      </c>
      <c r="BF7" s="39">
        <v>690.72</v>
      </c>
      <c r="BG7" s="39">
        <v>724.61</v>
      </c>
      <c r="BH7" s="39">
        <v>762.23</v>
      </c>
      <c r="BI7" s="39">
        <v>714.67</v>
      </c>
      <c r="BJ7" s="39">
        <v>1144.79</v>
      </c>
      <c r="BK7" s="39">
        <v>1061.58</v>
      </c>
      <c r="BL7" s="39">
        <v>1007.7</v>
      </c>
      <c r="BM7" s="39">
        <v>1018.52</v>
      </c>
      <c r="BN7" s="39">
        <v>949.61</v>
      </c>
      <c r="BO7" s="39">
        <v>949.15</v>
      </c>
      <c r="BP7" s="39">
        <v>96.6</v>
      </c>
      <c r="BQ7" s="39">
        <v>98.64</v>
      </c>
      <c r="BR7" s="39">
        <v>88.17</v>
      </c>
      <c r="BS7" s="39">
        <v>117.44</v>
      </c>
      <c r="BT7" s="39">
        <v>107.6</v>
      </c>
      <c r="BU7" s="39">
        <v>56.04</v>
      </c>
      <c r="BV7" s="39">
        <v>58.52</v>
      </c>
      <c r="BW7" s="39">
        <v>59.22</v>
      </c>
      <c r="BX7" s="39">
        <v>58.79</v>
      </c>
      <c r="BY7" s="39">
        <v>58.41</v>
      </c>
      <c r="BZ7" s="39">
        <v>55.87</v>
      </c>
      <c r="CA7" s="39">
        <v>181.13</v>
      </c>
      <c r="CB7" s="39">
        <v>176.67</v>
      </c>
      <c r="CC7" s="39">
        <v>198.93</v>
      </c>
      <c r="CD7" s="39">
        <v>152.71</v>
      </c>
      <c r="CE7" s="39">
        <v>156.63999999999999</v>
      </c>
      <c r="CF7" s="39">
        <v>304.35000000000002</v>
      </c>
      <c r="CG7" s="39">
        <v>296.3</v>
      </c>
      <c r="CH7" s="39">
        <v>292.89999999999998</v>
      </c>
      <c r="CI7" s="39">
        <v>298.25</v>
      </c>
      <c r="CJ7" s="39">
        <v>303.27999999999997</v>
      </c>
      <c r="CK7" s="39">
        <v>288.19</v>
      </c>
      <c r="CL7" s="39">
        <v>59.08</v>
      </c>
      <c r="CM7" s="39">
        <v>61.68</v>
      </c>
      <c r="CN7" s="39">
        <v>57.3</v>
      </c>
      <c r="CO7" s="39">
        <v>61.76</v>
      </c>
      <c r="CP7" s="39">
        <v>61.43</v>
      </c>
      <c r="CQ7" s="39">
        <v>55.9</v>
      </c>
      <c r="CR7" s="39">
        <v>57.3</v>
      </c>
      <c r="CS7" s="39">
        <v>56.76</v>
      </c>
      <c r="CT7" s="39">
        <v>56.04</v>
      </c>
      <c r="CU7" s="39">
        <v>58.52</v>
      </c>
      <c r="CV7" s="39">
        <v>56.31</v>
      </c>
      <c r="CW7" s="39">
        <v>90</v>
      </c>
      <c r="CX7" s="39">
        <v>90</v>
      </c>
      <c r="CY7" s="39">
        <v>95.76</v>
      </c>
      <c r="CZ7" s="39">
        <v>91.64</v>
      </c>
      <c r="DA7" s="39">
        <v>97.09</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0.21</v>
      </c>
      <c r="EF7" s="39">
        <v>0</v>
      </c>
      <c r="EG7" s="39">
        <v>2.88</v>
      </c>
      <c r="EH7" s="39">
        <v>0.28000000000000003</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111</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工藤 拓也</cp:lastModifiedBy>
  <cp:lastPrinted>2022-01-14T04:34:46Z</cp:lastPrinted>
  <dcterms:created xsi:type="dcterms:W3CDTF">2021-12-03T07:02:52Z</dcterms:created>
  <dcterms:modified xsi:type="dcterms:W3CDTF">2022-01-14T05:16:00Z</dcterms:modified>
  <cp:category/>
</cp:coreProperties>
</file>