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ntserver\共通\03_財務課\財政班\黒田\20220111【依頼】公営企業に係る経営比較分析表（令和２年度決算）の分析について\経営比較分析表\R3経営比較分析表\12上市町\上水道\"/>
    </mc:Choice>
  </mc:AlternateContent>
  <xr:revisionPtr revIDLastSave="0" documentId="13_ncr:1_{31C38111-F494-482B-9D2C-FB7125B84830}" xr6:coauthVersionLast="43" xr6:coauthVersionMax="43" xr10:uidLastSave="{00000000-0000-0000-0000-000000000000}"/>
  <workbookProtection workbookAlgorithmName="SHA-512" workbookHashValue="Z5C7Tq2h7akWAvVmywB6xvJIZ+7KxtiVEV/0woqbpETdTF5rG1jy9vjGJpCqVrzCI3FtEDzcktsmaI1v1QRGBA==" workbookSaltValue="ju3zAVyE/W1qHpRk+WpnG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E85" i="4"/>
  <c r="AL10" i="4"/>
  <c r="W10" i="4"/>
  <c r="P10" i="4"/>
  <c r="BB8" i="4"/>
  <c r="AT8" i="4"/>
  <c r="AD8" i="4"/>
  <c r="W8" i="4"/>
  <c r="P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<sst xmlns="http://schemas.openxmlformats.org/spreadsheetml/2006/main" count="228" uniqueCount="115">
  <si>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</si>
  <si>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</si>
  <si>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</si>
  <si>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</si>
  <si>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</si>
  <si>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</si>
  <si>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</si>
  <si>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</si>
  <si>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</si>
  <si>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</si>
  <si>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</si>
  <si>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</si>
  <si>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</si>
  <si>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</si>
  <si>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</si>
  <si>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</si>
  <si>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</si>
  <si>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</si>
  <si>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</si>
  <si>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</si>
  <si>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</si>
  <si>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</si>
  <si>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</si>
  <si>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</si>
  <si>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</si>
  <si>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</si>
  <si>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</si>
  <si>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</si>
  <si>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</si>
  <si>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</si>
  <si>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</si>
  <si>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</si>
  <si>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</si>
  <si>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</si>
  <si>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</si>
  <si>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</si>
  <si>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</si>
  <si>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</si>
  <si>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</si>
  <si>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</si>
  <si>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</si>
  <si>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</si>
  <si>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</si>
  <si>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</si>
  <si>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</si>
  <si>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</si>
  <si>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</si>
  <si>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</si>
  <si>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</si>
  <si>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</si>
  <si>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</si>
  <si>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</si>
  <si>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</si>
  <si>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</si>
  <si>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</si>
  <si>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</si>
  <si>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</si>
  <si>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</si>
  <si>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</si>
  <si>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</si>
  <si>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</si>
  <si>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</si>
  <si>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</si>
  <si>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</si>
  <si>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</si>
  <si>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</si>
  <si>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</si>
  <si>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</si>
  <si>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</si>
  <si>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</si>
  <si>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</si>
  <si>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</si>
  <si>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</si>
  <si>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</si>
  <si>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</si>
  <si>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</si>
  <si>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</si>
  <si>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</si>
  <si>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</si>
  <si>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</si>
  <si>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</si>
  <si>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</si>
  <si>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</si>
  <si>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</si>
  <si>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</si>
  <si>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</si>
  <si>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</si>
  <si>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</si>
  <si>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</si>
  <si>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</si>
  <si>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</si>
  <si>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</si>
  <si>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</si>
  <si>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上市町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</si>
  <si>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</si>
  <si>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</si>
  <si>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</si>
  <si>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</si>
  <si>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</si>
  <si>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</si>
  <si>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</si>
  <si>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</si>
  <si>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</si>
  <si>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</si>
  <si>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</si>
  <si>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</si>
  <si>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</si>
  <si>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</si>
  <si>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</si>
  <si>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</si>
  <si>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</si>
  <si>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</si>
  <si>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①経常収支比率は、昨年度より悪化し、類似団体の平均値より下回ったが、100％を超えており、比較的健全な状態にあるといえる。
②累積欠損金比率は、累積欠損金の残高がない状態であり健全な状態である。
③流動比率は、類似団体の平均値を上回っている。
④企業債残高対給水収益比率は、H30年度に作成した管路更新計画に則った老朽管の更新工事を行うための新規起債の借入を行ってきたことから、類似団体の平均値より高くなってきている。現金の残高等を勘案しながら計画的に借入したい。
⑤料金回収率は類似団体の平均値を若干上回っているが、ほぼ100％で減少傾向があり、今後収益の増加が見込めない場合は費用とのバランスを考える必要があると思われる。
⑥給水原価は類似団体の平均値を下回っており、比較的健全な状態にあるが、若干増加傾向がみられるため費用削減に努めたい。
⑦施設利用率は類似団体の平均値より高く、施設の効率性が図られているといえる。
⑧有収率は類似団体の平均値を上回っており、今後も有収率の向上に努めていく。</t>
    <rPh sb="9" eb="12">
      <t>サクネンド</t>
    </rPh>
    <rPh sb="14" eb="16">
      <t>アッカ</t>
    </rPh>
    <rPh sb="25" eb="26">
      <t>アタイ</t>
    </rPh>
    <rPh sb="28" eb="30">
      <t>シタマワ</t>
    </rPh>
    <rPh sb="114" eb="115">
      <t>ウエ</t>
    </rPh>
    <rPh sb="141" eb="143">
      <t>ネンド</t>
    </rPh>
    <rPh sb="144" eb="146">
      <t>サクセイ</t>
    </rPh>
    <rPh sb="148" eb="150">
      <t>カンロ</t>
    </rPh>
    <rPh sb="150" eb="152">
      <t>コウシン</t>
    </rPh>
    <rPh sb="152" eb="154">
      <t>ケイカク</t>
    </rPh>
    <rPh sb="155" eb="156">
      <t>ノット</t>
    </rPh>
    <rPh sb="158" eb="160">
      <t>ロウキュウ</t>
    </rPh>
    <rPh sb="160" eb="161">
      <t>カン</t>
    </rPh>
    <rPh sb="162" eb="164">
      <t>コウシン</t>
    </rPh>
    <rPh sb="164" eb="166">
      <t>コウジ</t>
    </rPh>
    <rPh sb="167" eb="168">
      <t>オコナ</t>
    </rPh>
    <rPh sb="210" eb="212">
      <t>ゲンキン</t>
    </rPh>
    <rPh sb="213" eb="215">
      <t>ザンダカ</t>
    </rPh>
    <rPh sb="215" eb="216">
      <t>ナド</t>
    </rPh>
    <rPh sb="217" eb="219">
      <t>カンアン</t>
    </rPh>
    <rPh sb="223" eb="226">
      <t>ケイカクテキ</t>
    </rPh>
    <rPh sb="227" eb="229">
      <t>カリイレ</t>
    </rPh>
    <rPh sb="266" eb="268">
      <t>ゲンショウ</t>
    </rPh>
    <rPh sb="268" eb="270">
      <t>ケイコウ</t>
    </rPh>
    <rPh sb="274" eb="276">
      <t>コンゴ</t>
    </rPh>
    <rPh sb="276" eb="278">
      <t>シュウエキ</t>
    </rPh>
    <rPh sb="279" eb="281">
      <t>ゾウカ</t>
    </rPh>
    <rPh sb="282" eb="284">
      <t>ミコ</t>
    </rPh>
    <rPh sb="287" eb="289">
      <t>バアイ</t>
    </rPh>
    <rPh sb="290" eb="292">
      <t>ヒヨウ</t>
    </rPh>
    <rPh sb="299" eb="300">
      <t>カンガ</t>
    </rPh>
    <rPh sb="302" eb="304">
      <t>ヒツヨウ</t>
    </rPh>
    <rPh sb="308" eb="309">
      <t>オモ</t>
    </rPh>
    <rPh sb="349" eb="351">
      <t>ジャッカン</t>
    </rPh>
    <rPh sb="351" eb="353">
      <t>ゾウカ</t>
    </rPh>
    <rPh sb="353" eb="355">
      <t>ケイコウ</t>
    </rPh>
    <rPh sb="362" eb="364">
      <t>ヒヨウ</t>
    </rPh>
    <rPh sb="364" eb="366">
      <t>サクゲン</t>
    </rPh>
    <rPh sb="367" eb="368">
      <t>ツト</t>
    </rPh>
    <rPh sb="427" eb="429">
      <t>ウワマワ</t>
    </rPh>
    <rPh sb="434" eb="436">
      <t>コンゴ</t>
    </rPh>
    <phoneticPr fontId="4"/>
  </si>
  <si>
    <t>①有形固定資産減価償却率は年々高くなってきている。計画的な施設更新を行う必要がある。
②管路の経年化率は平成29年度に策定したアセットマネジメントにより、数値が明らかになったもので、類似団体の平均値より高く、経年化が進んでいる。
③H29年度に配水場の耐震更新を行った後、H30年度に管路更新計画を作成した。計画に則って老朽管の更新を進めているため管路更新率は若干改善している。
　概して老朽化率が高くなっており、特に管路の耐震化も含めて計画的に更新を進めていく。</t>
    <rPh sb="13" eb="15">
      <t>ネンネン</t>
    </rPh>
    <rPh sb="15" eb="16">
      <t>タカ</t>
    </rPh>
    <rPh sb="25" eb="28">
      <t>ケイカクテキ</t>
    </rPh>
    <rPh sb="29" eb="31">
      <t>シセツ</t>
    </rPh>
    <rPh sb="31" eb="33">
      <t>コウシン</t>
    </rPh>
    <rPh sb="34" eb="35">
      <t>オコナ</t>
    </rPh>
    <rPh sb="36" eb="38">
      <t>ヒツヨウ</t>
    </rPh>
    <rPh sb="119" eb="120">
      <t>ネン</t>
    </rPh>
    <rPh sb="120" eb="121">
      <t>ド</t>
    </rPh>
    <rPh sb="122" eb="124">
      <t>ハイスイ</t>
    </rPh>
    <rPh sb="124" eb="125">
      <t>ジョウ</t>
    </rPh>
    <rPh sb="126" eb="128">
      <t>タイシン</t>
    </rPh>
    <rPh sb="128" eb="130">
      <t>コウシン</t>
    </rPh>
    <rPh sb="131" eb="132">
      <t>オコナ</t>
    </rPh>
    <rPh sb="134" eb="135">
      <t>ノチ</t>
    </rPh>
    <rPh sb="180" eb="182">
      <t>ジャッカン</t>
    </rPh>
    <rPh sb="182" eb="184">
      <t>カイゼン</t>
    </rPh>
    <rPh sb="191" eb="192">
      <t>ガイ</t>
    </rPh>
    <rPh sb="194" eb="197">
      <t>ロウキュウカ</t>
    </rPh>
    <rPh sb="197" eb="198">
      <t>リツ</t>
    </rPh>
    <rPh sb="199" eb="200">
      <t>タカ</t>
    </rPh>
    <rPh sb="207" eb="208">
      <t>トク</t>
    </rPh>
    <rPh sb="209" eb="211">
      <t>カンロ</t>
    </rPh>
    <rPh sb="212" eb="214">
      <t>タイシン</t>
    </rPh>
    <rPh sb="214" eb="215">
      <t>カ</t>
    </rPh>
    <rPh sb="216" eb="217">
      <t>フク</t>
    </rPh>
    <rPh sb="219" eb="222">
      <t>ケイカクテキ</t>
    </rPh>
    <rPh sb="223" eb="225">
      <t>コウシン</t>
    </rPh>
    <rPh sb="226" eb="227">
      <t>スス</t>
    </rPh>
    <phoneticPr fontId="4"/>
  </si>
  <si>
    <t>　本町の水道事業会計は純利益を確保し続けており、経営分析による指標も近年安定した数値を示している。平均と比べても良好であることから、財務状況については一定の健全性を保っていると考えられる。
　しかしながら、人口減少とともに給水収益も減少している。
　老朽化が進んだ管路・設備の更新と耐震化工事などを計画的に行っているため、一定の工事支出が見込まれる。収入と支出のバランスを考えながら、料金の改定などの対策が必要となってくると思われる。</t>
    <rPh sb="18" eb="19">
      <t>ツヅ</t>
    </rPh>
    <rPh sb="116" eb="118">
      <t>ゲンショウ</t>
    </rPh>
    <rPh sb="149" eb="152">
      <t>ケイカクテキ</t>
    </rPh>
    <rPh sb="153" eb="154">
      <t>オコナ</t>
    </rPh>
    <rPh sb="161" eb="163">
      <t>イッテイ</t>
    </rPh>
    <rPh sb="164" eb="166">
      <t>コウジ</t>
    </rPh>
    <rPh sb="166" eb="168">
      <t>シシュツ</t>
    </rPh>
    <rPh sb="169" eb="171">
      <t>ミコ</t>
    </rPh>
    <rPh sb="175" eb="177">
      <t>シュウニュウ</t>
    </rPh>
    <rPh sb="178" eb="180">
      <t>シシュツ</t>
    </rPh>
    <rPh sb="186" eb="187">
      <t>カンガ</t>
    </rPh>
    <rPh sb="192" eb="194">
      <t>リョウキン</t>
    </rPh>
    <rPh sb="195" eb="197">
      <t>カイテイ</t>
    </rPh>
    <rPh sb="200" eb="202">
      <t>タイサク</t>
    </rPh>
    <rPh sb="203" eb="205">
      <t>ヒツヨウ</t>
    </rPh>
    <rPh sb="212" eb="213">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</si>
</sst>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0.44</c:v>
                </c:pt>
                <c:pt idx="1">
                  <c:v>0.37</c:v>
                </c:pt>
                <c:pt idx="2">
                  <c:v>0.65</c:v>
                </c:pt>
                <c:pt idx="3">
                  <c:v>0.92</c:v>
                </c:pt>
                <c:pt idx="4">
                  <c:v>0.95</c:v>
                </c:pt>
              </c:numCache>
            </c:numRef>
          </c:val>
          <c:extLst>
            <c:ext xmlns:c16="http://schemas.microsoft.com/office/drawing/2014/chart" uri="{C3380CC4-5D6E-409C-BE32-E72D297353CC}">
              <c16:uniqueId val="{00000000-6E33-4626-A414-8FBE4E7FB8A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6E33-4626-A414-8FBE4E7FB8A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114.08</c:v>
                </c:pt>
                <c:pt idx="1">
                  <c:v>112.48</c:v>
                </c:pt>
                <c:pt idx="2">
                  <c:v>105.49</c:v>
                </c:pt>
                <c:pt idx="3">
                  <c:v>108.98</c:v>
                </c:pt>
                <c:pt idx="4">
                  <c:v>104.6</c:v>
                </c:pt>
              </c:numCache>
            </c:numRef>
          </c:val>
          <c:extLst>
            <c:ext xmlns:c16="http://schemas.microsoft.com/office/drawing/2014/chart" uri="{C3380CC4-5D6E-409C-BE32-E72D297353CC}">
              <c16:uniqueId val="{00000000-BB01-44AB-9707-AA0D49ED12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BB01-44AB-9707-AA0D49ED12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49.84</c:v>
                </c:pt>
                <c:pt idx="1">
                  <c:v>48.97</c:v>
                </c:pt>
                <c:pt idx="2">
                  <c:v>50.11</c:v>
                </c:pt>
                <c:pt idx="3">
                  <c:v>50.87</c:v>
                </c:pt>
                <c:pt idx="4">
                  <c:v>51.8</c:v>
                </c:pt>
              </c:numCache>
            </c:numRef>
          </c:val>
          <c:extLst>
            <c:ext xmlns:c16="http://schemas.microsoft.com/office/drawing/2014/chart" uri="{C3380CC4-5D6E-409C-BE32-E72D297353CC}">
              <c16:uniqueId val="{00000000-BCE0-453E-8273-F7DBAAD7B8C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BCE0-453E-8273-F7DBAAD7B8C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17.71</c:v>
                </c:pt>
                <c:pt idx="2">
                  <c:v>22.4</c:v>
                </c:pt>
                <c:pt idx="3">
                  <c:v>27.47</c:v>
                </c:pt>
                <c:pt idx="4">
                  <c:v>30.79</c:v>
                </c:pt>
              </c:numCache>
            </c:numRef>
          </c:val>
          <c:extLst>
            <c:ext xmlns:c16="http://schemas.microsoft.com/office/drawing/2014/chart" uri="{C3380CC4-5D6E-409C-BE32-E72D297353CC}">
              <c16:uniqueId val="{00000000-BA65-4294-9A44-3F265EA64D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BA65-4294-9A44-3F265EA64D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4B-45FD-9DB4-580DB254072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014B-45FD-9DB4-580DB254072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324.51</c:v>
                </c:pt>
                <c:pt idx="1">
                  <c:v>270.94</c:v>
                </c:pt>
                <c:pt idx="2">
                  <c:v>452.83</c:v>
                </c:pt>
                <c:pt idx="3">
                  <c:v>436.93</c:v>
                </c:pt>
                <c:pt idx="4">
                  <c:v>404.71</c:v>
                </c:pt>
              </c:numCache>
            </c:numRef>
          </c:val>
          <c:extLst>
            <c:ext xmlns:c16="http://schemas.microsoft.com/office/drawing/2014/chart" uri="{C3380CC4-5D6E-409C-BE32-E72D297353CC}">
              <c16:uniqueId val="{00000000-F7E8-44C5-9462-ECD0342B6D8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F7E8-44C5-9462-ECD0342B6D8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567.35</c:v>
                </c:pt>
                <c:pt idx="1">
                  <c:v>551.49</c:v>
                </c:pt>
                <c:pt idx="2">
                  <c:v>560.79</c:v>
                </c:pt>
                <c:pt idx="3">
                  <c:v>564.24</c:v>
                </c:pt>
                <c:pt idx="4">
                  <c:v>553.67999999999995</c:v>
                </c:pt>
              </c:numCache>
            </c:numRef>
          </c:val>
          <c:extLst>
            <c:ext xmlns:c16="http://schemas.microsoft.com/office/drawing/2014/chart" uri="{C3380CC4-5D6E-409C-BE32-E72D297353CC}">
              <c16:uniqueId val="{00000000-4E42-4C39-B94B-E7B1A1B9F9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4E42-4C39-B94B-E7B1A1B9F9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115.25</c:v>
                </c:pt>
                <c:pt idx="1">
                  <c:v>113.21</c:v>
                </c:pt>
                <c:pt idx="2">
                  <c:v>105.05</c:v>
                </c:pt>
                <c:pt idx="3">
                  <c:v>108.69</c:v>
                </c:pt>
                <c:pt idx="4">
                  <c:v>103.48</c:v>
                </c:pt>
              </c:numCache>
            </c:numRef>
          </c:val>
          <c:extLst>
            <c:ext xmlns:c16="http://schemas.microsoft.com/office/drawing/2014/chart" uri="{C3380CC4-5D6E-409C-BE32-E72D297353CC}">
              <c16:uniqueId val="{00000000-5D80-4B07-A5C1-47C66C08FC1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5D80-4B07-A5C1-47C66C08FC1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138.22999999999999</c:v>
                </c:pt>
                <c:pt idx="1">
                  <c:v>140.09</c:v>
                </c:pt>
                <c:pt idx="2">
                  <c:v>152.66999999999999</c:v>
                </c:pt>
                <c:pt idx="3">
                  <c:v>147.25</c:v>
                </c:pt>
                <c:pt idx="4">
                  <c:v>153.84</c:v>
                </c:pt>
              </c:numCache>
            </c:numRef>
          </c:val>
          <c:extLst>
            <c:ext xmlns:c16="http://schemas.microsoft.com/office/drawing/2014/chart" uri="{C3380CC4-5D6E-409C-BE32-E72D297353CC}">
              <c16:uniqueId val="{00000000-AD67-47E9-B019-849E043132A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AD67-47E9-B019-849E043132A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71.67</c:v>
                </c:pt>
                <c:pt idx="1">
                  <c:v>73.89</c:v>
                </c:pt>
                <c:pt idx="2">
                  <c:v>68.760000000000005</c:v>
                </c:pt>
                <c:pt idx="3">
                  <c:v>68.94</c:v>
                </c:pt>
                <c:pt idx="4">
                  <c:v>69.319999999999993</c:v>
                </c:pt>
              </c:numCache>
            </c:numRef>
          </c:val>
          <c:extLst>
            <c:ext xmlns:c16="http://schemas.microsoft.com/office/drawing/2014/chart" uri="{C3380CC4-5D6E-409C-BE32-E72D297353CC}">
              <c16:uniqueId val="{00000000-5F40-4576-9DB0-9068ADA45B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5F40-4576-9DB0-9068ADA45B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81.650000000000006</c:v>
                </c:pt>
                <c:pt idx="1">
                  <c:v>80.680000000000007</c:v>
                </c:pt>
                <c:pt idx="2">
                  <c:v>83.89</c:v>
                </c:pt>
                <c:pt idx="3">
                  <c:v>82.55</c:v>
                </c:pt>
                <c:pt idx="4">
                  <c:v>83.56</c:v>
                </c:pt>
              </c:numCache>
            </c:numRef>
          </c:val>
          <c:extLst>
            <c:ext xmlns:c16="http://schemas.microsoft.com/office/drawing/2014/chart" uri="{C3380CC4-5D6E-409C-BE32-E72D297353CC}">
              <c16:uniqueId val="{00000000-5A10-4E4B-9FB2-A829744491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5A10-4E4B-9FB2-A829744491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4" zoomScale="80" zoomScaleNormal="80" workbookViewId="0">
      <selection activeCell="BX92" sqref="BX9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富山県　上市町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19959</v>
      </c>
      <c r="AM8" s="71"/>
      <c r="AN8" s="71"/>
      <c r="AO8" s="71"/>
      <c r="AP8" s="71"/>
      <c r="AQ8" s="71"/>
      <c r="AR8" s="71"/>
      <c r="AS8" s="71"/>
      <c r="AT8" s="67">
        <f>データ!$S$6</f>
        <v>236.71</v>
      </c>
      <c r="AU8" s="68"/>
      <c r="AV8" s="68"/>
      <c r="AW8" s="68"/>
      <c r="AX8" s="68"/>
      <c r="AY8" s="68"/>
      <c r="AZ8" s="68"/>
      <c r="BA8" s="68"/>
      <c r="BB8" s="70">
        <f>データ!$T$6</f>
        <v>84.32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60.87</v>
      </c>
      <c r="J10" s="68"/>
      <c r="K10" s="68"/>
      <c r="L10" s="68"/>
      <c r="M10" s="68"/>
      <c r="N10" s="68"/>
      <c r="O10" s="69"/>
      <c r="P10" s="70">
        <f>データ!$P$6</f>
        <v>90.5</v>
      </c>
      <c r="Q10" s="70"/>
      <c r="R10" s="70"/>
      <c r="S10" s="70"/>
      <c r="T10" s="70"/>
      <c r="U10" s="70"/>
      <c r="V10" s="70"/>
      <c r="W10" s="71">
        <f>データ!$Q$6</f>
        <v>3190</v>
      </c>
      <c r="X10" s="71"/>
      <c r="Y10" s="71"/>
      <c r="Z10" s="71"/>
      <c r="AA10" s="71"/>
      <c r="AB10" s="71"/>
      <c r="AC10" s="71"/>
      <c r="AD10" s="2"/>
      <c r="AE10" s="2"/>
      <c r="AF10" s="2"/>
      <c r="AG10" s="2"/>
      <c r="AH10" s="4"/>
      <c r="AI10" s="4"/>
      <c r="AJ10" s="4"/>
      <c r="AK10" s="4"/>
      <c r="AL10" s="71">
        <f>データ!$U$6</f>
        <v>18000</v>
      </c>
      <c r="AM10" s="71"/>
      <c r="AN10" s="71"/>
      <c r="AO10" s="71"/>
      <c r="AP10" s="71"/>
      <c r="AQ10" s="71"/>
      <c r="AR10" s="71"/>
      <c r="AS10" s="71"/>
      <c r="AT10" s="67">
        <f>データ!$V$6</f>
        <v>32.47</v>
      </c>
      <c r="AU10" s="68"/>
      <c r="AV10" s="68"/>
      <c r="AW10" s="68"/>
      <c r="AX10" s="68"/>
      <c r="AY10" s="68"/>
      <c r="AZ10" s="68"/>
      <c r="BA10" s="68"/>
      <c r="BB10" s="70">
        <f>データ!$W$6</f>
        <v>554.36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G/ptloSSQhLtviUXTpB3ELTFHe2GdcqrATdqSDZfFuNG993FcEEI2xi7xcgvvH2TdcSVdqljU9U3PBuMGZQbw==" saltValue="G6Hn56NeCMtbLZHB21wa4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163228</v>
      </c>
      <c r="D6" s="34">
        <f t="shared" si="3"/>
        <v>46</v>
      </c>
      <c r="E6" s="34">
        <f t="shared" si="3"/>
        <v>1</v>
      </c>
      <c r="F6" s="34">
        <f t="shared" si="3"/>
        <v>0</v>
      </c>
      <c r="G6" s="34">
        <f t="shared" si="3"/>
        <v>1</v>
      </c>
      <c r="H6" s="34" t="str">
        <f t="shared" si="3"/>
        <v>富山県　上市町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60.87</v>
      </c>
      <c r="P6" s="35">
        <f t="shared" si="3"/>
        <v>90.5</v>
      </c>
      <c r="Q6" s="35">
        <f t="shared" si="3"/>
        <v>3190</v>
      </c>
      <c r="R6" s="35">
        <f t="shared" si="3"/>
        <v>19959</v>
      </c>
      <c r="S6" s="35">
        <f t="shared" si="3"/>
        <v>236.71</v>
      </c>
      <c r="T6" s="35">
        <f t="shared" si="3"/>
        <v>84.32</v>
      </c>
      <c r="U6" s="35">
        <f t="shared" si="3"/>
        <v>18000</v>
      </c>
      <c r="V6" s="35">
        <f t="shared" si="3"/>
        <v>32.47</v>
      </c>
      <c r="W6" s="35">
        <f t="shared" si="3"/>
        <v>554.36</v>
      </c>
      <c r="X6" s="36">
        <f>IF(X7="",NA(),X7)</f>
        <v>114.08</v>
      </c>
      <c r="Y6" s="36">
        <f t="shared" ref="Y6:AG6" si="4">IF(Y7="",NA(),Y7)</f>
        <v>112.48</v>
      </c>
      <c r="Z6" s="36">
        <f t="shared" si="4"/>
        <v>105.49</v>
      </c>
      <c r="AA6" s="36">
        <f t="shared" si="4"/>
        <v>108.98</v>
      </c>
      <c r="AB6" s="36">
        <f t="shared" si="4"/>
        <v>104.6</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324.51</v>
      </c>
      <c r="AU6" s="36">
        <f t="shared" ref="AU6:BC6" si="6">IF(AU7="",NA(),AU7)</f>
        <v>270.94</v>
      </c>
      <c r="AV6" s="36">
        <f t="shared" si="6"/>
        <v>452.83</v>
      </c>
      <c r="AW6" s="36">
        <f t="shared" si="6"/>
        <v>436.93</v>
      </c>
      <c r="AX6" s="36">
        <f t="shared" si="6"/>
        <v>404.71</v>
      </c>
      <c r="AY6" s="36">
        <f t="shared" si="6"/>
        <v>384.34</v>
      </c>
      <c r="AZ6" s="36">
        <f t="shared" si="6"/>
        <v>359.47</v>
      </c>
      <c r="BA6" s="36">
        <f t="shared" si="6"/>
        <v>369.69</v>
      </c>
      <c r="BB6" s="36">
        <f t="shared" si="6"/>
        <v>379.08</v>
      </c>
      <c r="BC6" s="36">
        <f t="shared" si="6"/>
        <v>367.55</v>
      </c>
      <c r="BD6" s="35" t="str">
        <f>IF(BD7="","",IF(BD7="-","【-】","【"&amp;SUBSTITUTE(TEXT(BD7,"#,##0.00"),"-","△")&amp;"】"))</f>
        <v>【260.31】</v>
      </c>
      <c r="BE6" s="36">
        <f>IF(BE7="",NA(),BE7)</f>
        <v>567.35</v>
      </c>
      <c r="BF6" s="36">
        <f t="shared" ref="BF6:BN6" si="7">IF(BF7="",NA(),BF7)</f>
        <v>551.49</v>
      </c>
      <c r="BG6" s="36">
        <f t="shared" si="7"/>
        <v>560.79</v>
      </c>
      <c r="BH6" s="36">
        <f t="shared" si="7"/>
        <v>564.24</v>
      </c>
      <c r="BI6" s="36">
        <f t="shared" si="7"/>
        <v>553.67999999999995</v>
      </c>
      <c r="BJ6" s="36">
        <f t="shared" si="7"/>
        <v>380.58</v>
      </c>
      <c r="BK6" s="36">
        <f t="shared" si="7"/>
        <v>401.79</v>
      </c>
      <c r="BL6" s="36">
        <f t="shared" si="7"/>
        <v>402.99</v>
      </c>
      <c r="BM6" s="36">
        <f t="shared" si="7"/>
        <v>398.98</v>
      </c>
      <c r="BN6" s="36">
        <f t="shared" si="7"/>
        <v>418.68</v>
      </c>
      <c r="BO6" s="35" t="str">
        <f>IF(BO7="","",IF(BO7="-","【-】","【"&amp;SUBSTITUTE(TEXT(BO7,"#,##0.00"),"-","△")&amp;"】"))</f>
        <v>【275.67】</v>
      </c>
      <c r="BP6" s="36">
        <f>IF(BP7="",NA(),BP7)</f>
        <v>115.25</v>
      </c>
      <c r="BQ6" s="36">
        <f t="shared" ref="BQ6:BY6" si="8">IF(BQ7="",NA(),BQ7)</f>
        <v>113.21</v>
      </c>
      <c r="BR6" s="36">
        <f t="shared" si="8"/>
        <v>105.05</v>
      </c>
      <c r="BS6" s="36">
        <f t="shared" si="8"/>
        <v>108.69</v>
      </c>
      <c r="BT6" s="36">
        <f t="shared" si="8"/>
        <v>103.48</v>
      </c>
      <c r="BU6" s="36">
        <f t="shared" si="8"/>
        <v>102.38</v>
      </c>
      <c r="BV6" s="36">
        <f t="shared" si="8"/>
        <v>100.12</v>
      </c>
      <c r="BW6" s="36">
        <f t="shared" si="8"/>
        <v>98.66</v>
      </c>
      <c r="BX6" s="36">
        <f t="shared" si="8"/>
        <v>98.64</v>
      </c>
      <c r="BY6" s="36">
        <f t="shared" si="8"/>
        <v>94.78</v>
      </c>
      <c r="BZ6" s="35" t="str">
        <f>IF(BZ7="","",IF(BZ7="-","【-】","【"&amp;SUBSTITUTE(TEXT(BZ7,"#,##0.00"),"-","△")&amp;"】"))</f>
        <v>【100.05】</v>
      </c>
      <c r="CA6" s="36">
        <f>IF(CA7="",NA(),CA7)</f>
        <v>138.22999999999999</v>
      </c>
      <c r="CB6" s="36">
        <f t="shared" ref="CB6:CJ6" si="9">IF(CB7="",NA(),CB7)</f>
        <v>140.09</v>
      </c>
      <c r="CC6" s="36">
        <f t="shared" si="9"/>
        <v>152.66999999999999</v>
      </c>
      <c r="CD6" s="36">
        <f t="shared" si="9"/>
        <v>147.25</v>
      </c>
      <c r="CE6" s="36">
        <f t="shared" si="9"/>
        <v>153.84</v>
      </c>
      <c r="CF6" s="36">
        <f t="shared" si="9"/>
        <v>168.67</v>
      </c>
      <c r="CG6" s="36">
        <f t="shared" si="9"/>
        <v>174.97</v>
      </c>
      <c r="CH6" s="36">
        <f t="shared" si="9"/>
        <v>178.59</v>
      </c>
      <c r="CI6" s="36">
        <f t="shared" si="9"/>
        <v>178.92</v>
      </c>
      <c r="CJ6" s="36">
        <f t="shared" si="9"/>
        <v>181.3</v>
      </c>
      <c r="CK6" s="35" t="str">
        <f>IF(CK7="","",IF(CK7="-","【-】","【"&amp;SUBSTITUTE(TEXT(CK7,"#,##0.00"),"-","△")&amp;"】"))</f>
        <v>【166.40】</v>
      </c>
      <c r="CL6" s="36">
        <f>IF(CL7="",NA(),CL7)</f>
        <v>71.67</v>
      </c>
      <c r="CM6" s="36">
        <f t="shared" ref="CM6:CU6" si="10">IF(CM7="",NA(),CM7)</f>
        <v>73.89</v>
      </c>
      <c r="CN6" s="36">
        <f t="shared" si="10"/>
        <v>68.760000000000005</v>
      </c>
      <c r="CO6" s="36">
        <f t="shared" si="10"/>
        <v>68.94</v>
      </c>
      <c r="CP6" s="36">
        <f t="shared" si="10"/>
        <v>69.319999999999993</v>
      </c>
      <c r="CQ6" s="36">
        <f t="shared" si="10"/>
        <v>54.92</v>
      </c>
      <c r="CR6" s="36">
        <f t="shared" si="10"/>
        <v>55.63</v>
      </c>
      <c r="CS6" s="36">
        <f t="shared" si="10"/>
        <v>55.03</v>
      </c>
      <c r="CT6" s="36">
        <f t="shared" si="10"/>
        <v>55.14</v>
      </c>
      <c r="CU6" s="36">
        <f t="shared" si="10"/>
        <v>55.89</v>
      </c>
      <c r="CV6" s="35" t="str">
        <f>IF(CV7="","",IF(CV7="-","【-】","【"&amp;SUBSTITUTE(TEXT(CV7,"#,##0.00"),"-","△")&amp;"】"))</f>
        <v>【60.69】</v>
      </c>
      <c r="CW6" s="36">
        <f>IF(CW7="",NA(),CW7)</f>
        <v>81.650000000000006</v>
      </c>
      <c r="CX6" s="36">
        <f t="shared" ref="CX6:DF6" si="11">IF(CX7="",NA(),CX7)</f>
        <v>80.680000000000007</v>
      </c>
      <c r="CY6" s="36">
        <f t="shared" si="11"/>
        <v>83.89</v>
      </c>
      <c r="CZ6" s="36">
        <f t="shared" si="11"/>
        <v>82.55</v>
      </c>
      <c r="DA6" s="36">
        <f t="shared" si="11"/>
        <v>83.56</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49.84</v>
      </c>
      <c r="DI6" s="36">
        <f t="shared" ref="DI6:DQ6" si="12">IF(DI7="",NA(),DI7)</f>
        <v>48.97</v>
      </c>
      <c r="DJ6" s="36">
        <f t="shared" si="12"/>
        <v>50.11</v>
      </c>
      <c r="DK6" s="36">
        <f t="shared" si="12"/>
        <v>50.87</v>
      </c>
      <c r="DL6" s="36">
        <f t="shared" si="12"/>
        <v>51.8</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6">
        <f t="shared" ref="DT6:EB6" si="13">IF(DT7="",NA(),DT7)</f>
        <v>17.71</v>
      </c>
      <c r="DU6" s="36">
        <f t="shared" si="13"/>
        <v>22.4</v>
      </c>
      <c r="DV6" s="36">
        <f t="shared" si="13"/>
        <v>27.47</v>
      </c>
      <c r="DW6" s="36">
        <f t="shared" si="13"/>
        <v>30.79</v>
      </c>
      <c r="DX6" s="36">
        <f t="shared" si="13"/>
        <v>12.79</v>
      </c>
      <c r="DY6" s="36">
        <f t="shared" si="13"/>
        <v>13.39</v>
      </c>
      <c r="DZ6" s="36">
        <f t="shared" si="13"/>
        <v>14.85</v>
      </c>
      <c r="EA6" s="36">
        <f t="shared" si="13"/>
        <v>16.88</v>
      </c>
      <c r="EB6" s="36">
        <f t="shared" si="13"/>
        <v>18.28</v>
      </c>
      <c r="EC6" s="35" t="str">
        <f>IF(EC7="","",IF(EC7="-","【-】","【"&amp;SUBSTITUTE(TEXT(EC7,"#,##0.00"),"-","△")&amp;"】"))</f>
        <v>【20.63】</v>
      </c>
      <c r="ED6" s="36">
        <f>IF(ED7="",NA(),ED7)</f>
        <v>0.44</v>
      </c>
      <c r="EE6" s="36">
        <f t="shared" ref="EE6:EM6" si="14">IF(EE7="",NA(),EE7)</f>
        <v>0.37</v>
      </c>
      <c r="EF6" s="36">
        <f t="shared" si="14"/>
        <v>0.65</v>
      </c>
      <c r="EG6" s="36">
        <f t="shared" si="14"/>
        <v>0.92</v>
      </c>
      <c r="EH6" s="36">
        <f t="shared" si="14"/>
        <v>0.95</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163228</v>
      </c>
      <c r="D7" s="38">
        <v>46</v>
      </c>
      <c r="E7" s="38">
        <v>1</v>
      </c>
      <c r="F7" s="38">
        <v>0</v>
      </c>
      <c r="G7" s="38">
        <v>1</v>
      </c>
      <c r="H7" s="38" t="s">
        <v>93</v>
      </c>
      <c r="I7" s="38" t="s">
        <v>94</v>
      </c>
      <c r="J7" s="38" t="s">
        <v>95</v>
      </c>
      <c r="K7" s="38" t="s">
        <v>96</v>
      </c>
      <c r="L7" s="38" t="s">
        <v>97</v>
      </c>
      <c r="M7" s="38" t="s">
        <v>98</v>
      </c>
      <c r="N7" s="39" t="s">
        <v>99</v>
      </c>
      <c r="O7" s="39">
        <v>60.87</v>
      </c>
      <c r="P7" s="39">
        <v>90.5</v>
      </c>
      <c r="Q7" s="39">
        <v>3190</v>
      </c>
      <c r="R7" s="39">
        <v>19959</v>
      </c>
      <c r="S7" s="39">
        <v>236.71</v>
      </c>
      <c r="T7" s="39">
        <v>84.32</v>
      </c>
      <c r="U7" s="39">
        <v>18000</v>
      </c>
      <c r="V7" s="39">
        <v>32.47</v>
      </c>
      <c r="W7" s="39">
        <v>554.36</v>
      </c>
      <c r="X7" s="39">
        <v>114.08</v>
      </c>
      <c r="Y7" s="39">
        <v>112.48</v>
      </c>
      <c r="Z7" s="39">
        <v>105.49</v>
      </c>
      <c r="AA7" s="39">
        <v>108.98</v>
      </c>
      <c r="AB7" s="39">
        <v>104.6</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324.51</v>
      </c>
      <c r="AU7" s="39">
        <v>270.94</v>
      </c>
      <c r="AV7" s="39">
        <v>452.83</v>
      </c>
      <c r="AW7" s="39">
        <v>436.93</v>
      </c>
      <c r="AX7" s="39">
        <v>404.71</v>
      </c>
      <c r="AY7" s="39">
        <v>384.34</v>
      </c>
      <c r="AZ7" s="39">
        <v>359.47</v>
      </c>
      <c r="BA7" s="39">
        <v>369.69</v>
      </c>
      <c r="BB7" s="39">
        <v>379.08</v>
      </c>
      <c r="BC7" s="39">
        <v>367.55</v>
      </c>
      <c r="BD7" s="39">
        <v>260.31</v>
      </c>
      <c r="BE7" s="39">
        <v>567.35</v>
      </c>
      <c r="BF7" s="39">
        <v>551.49</v>
      </c>
      <c r="BG7" s="39">
        <v>560.79</v>
      </c>
      <c r="BH7" s="39">
        <v>564.24</v>
      </c>
      <c r="BI7" s="39">
        <v>553.67999999999995</v>
      </c>
      <c r="BJ7" s="39">
        <v>380.58</v>
      </c>
      <c r="BK7" s="39">
        <v>401.79</v>
      </c>
      <c r="BL7" s="39">
        <v>402.99</v>
      </c>
      <c r="BM7" s="39">
        <v>398.98</v>
      </c>
      <c r="BN7" s="39">
        <v>418.68</v>
      </c>
      <c r="BO7" s="39">
        <v>275.67</v>
      </c>
      <c r="BP7" s="39">
        <v>115.25</v>
      </c>
      <c r="BQ7" s="39">
        <v>113.21</v>
      </c>
      <c r="BR7" s="39">
        <v>105.05</v>
      </c>
      <c r="BS7" s="39">
        <v>108.69</v>
      </c>
      <c r="BT7" s="39">
        <v>103.48</v>
      </c>
      <c r="BU7" s="39">
        <v>102.38</v>
      </c>
      <c r="BV7" s="39">
        <v>100.12</v>
      </c>
      <c r="BW7" s="39">
        <v>98.66</v>
      </c>
      <c r="BX7" s="39">
        <v>98.64</v>
      </c>
      <c r="BY7" s="39">
        <v>94.78</v>
      </c>
      <c r="BZ7" s="39">
        <v>100.05</v>
      </c>
      <c r="CA7" s="39">
        <v>138.22999999999999</v>
      </c>
      <c r="CB7" s="39">
        <v>140.09</v>
      </c>
      <c r="CC7" s="39">
        <v>152.66999999999999</v>
      </c>
      <c r="CD7" s="39">
        <v>147.25</v>
      </c>
      <c r="CE7" s="39">
        <v>153.84</v>
      </c>
      <c r="CF7" s="39">
        <v>168.67</v>
      </c>
      <c r="CG7" s="39">
        <v>174.97</v>
      </c>
      <c r="CH7" s="39">
        <v>178.59</v>
      </c>
      <c r="CI7" s="39">
        <v>178.92</v>
      </c>
      <c r="CJ7" s="39">
        <v>181.3</v>
      </c>
      <c r="CK7" s="39">
        <v>166.4</v>
      </c>
      <c r="CL7" s="39">
        <v>71.67</v>
      </c>
      <c r="CM7" s="39">
        <v>73.89</v>
      </c>
      <c r="CN7" s="39">
        <v>68.760000000000005</v>
      </c>
      <c r="CO7" s="39">
        <v>68.94</v>
      </c>
      <c r="CP7" s="39">
        <v>69.319999999999993</v>
      </c>
      <c r="CQ7" s="39">
        <v>54.92</v>
      </c>
      <c r="CR7" s="39">
        <v>55.63</v>
      </c>
      <c r="CS7" s="39">
        <v>55.03</v>
      </c>
      <c r="CT7" s="39">
        <v>55.14</v>
      </c>
      <c r="CU7" s="39">
        <v>55.89</v>
      </c>
      <c r="CV7" s="39">
        <v>60.69</v>
      </c>
      <c r="CW7" s="39">
        <v>81.650000000000006</v>
      </c>
      <c r="CX7" s="39">
        <v>80.680000000000007</v>
      </c>
      <c r="CY7" s="39">
        <v>83.89</v>
      </c>
      <c r="CZ7" s="39">
        <v>82.55</v>
      </c>
      <c r="DA7" s="39">
        <v>83.56</v>
      </c>
      <c r="DB7" s="39">
        <v>82.66</v>
      </c>
      <c r="DC7" s="39">
        <v>82.04</v>
      </c>
      <c r="DD7" s="39">
        <v>81.900000000000006</v>
      </c>
      <c r="DE7" s="39">
        <v>81.39</v>
      </c>
      <c r="DF7" s="39">
        <v>81.27</v>
      </c>
      <c r="DG7" s="39">
        <v>89.82</v>
      </c>
      <c r="DH7" s="39">
        <v>49.84</v>
      </c>
      <c r="DI7" s="39">
        <v>48.97</v>
      </c>
      <c r="DJ7" s="39">
        <v>50.11</v>
      </c>
      <c r="DK7" s="39">
        <v>50.87</v>
      </c>
      <c r="DL7" s="39">
        <v>51.8</v>
      </c>
      <c r="DM7" s="39">
        <v>48.49</v>
      </c>
      <c r="DN7" s="39">
        <v>48.05</v>
      </c>
      <c r="DO7" s="39">
        <v>48.87</v>
      </c>
      <c r="DP7" s="39">
        <v>49.92</v>
      </c>
      <c r="DQ7" s="39">
        <v>50.63</v>
      </c>
      <c r="DR7" s="39">
        <v>50.19</v>
      </c>
      <c r="DS7" s="39">
        <v>0</v>
      </c>
      <c r="DT7" s="39">
        <v>17.71</v>
      </c>
      <c r="DU7" s="39">
        <v>22.4</v>
      </c>
      <c r="DV7" s="39">
        <v>27.47</v>
      </c>
      <c r="DW7" s="39">
        <v>30.79</v>
      </c>
      <c r="DX7" s="39">
        <v>12.79</v>
      </c>
      <c r="DY7" s="39">
        <v>13.39</v>
      </c>
      <c r="DZ7" s="39">
        <v>14.85</v>
      </c>
      <c r="EA7" s="39">
        <v>16.88</v>
      </c>
      <c r="EB7" s="39">
        <v>18.28</v>
      </c>
      <c r="EC7" s="39">
        <v>20.63</v>
      </c>
      <c r="ED7" s="39">
        <v>0.44</v>
      </c>
      <c r="EE7" s="39">
        <v>0.37</v>
      </c>
      <c r="EF7" s="39">
        <v>0.65</v>
      </c>
      <c r="EG7" s="39">
        <v>0.92</v>
      </c>
      <c r="EH7" s="39">
        <v>0.95</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2022-01-11T07:31:01Z</dcterms:modified>
</cp:coreProperties>
</file>