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ntserver\建設課\上下水道班\事務管理\240928 narise\10 県照会等(調査)\市町村支援課\R03\R0401_経営比較分析表\"/>
    </mc:Choice>
  </mc:AlternateContent>
  <xr:revisionPtr revIDLastSave="0" documentId="13_ncr:1_{F528FB32-4104-4ADC-B3B5-2C4E434BFDD8}" xr6:coauthVersionLast="43" xr6:coauthVersionMax="43" xr10:uidLastSave="{00000000-0000-0000-0000-000000000000}"/>
  <workbookProtection workbookAlgorithmName="SHA-512" workbookHashValue="5BMdKrU7vmbsZnbx1gxacis9ajCDa35EOolVkU9ZRt4XygeuI81jd2SlX3TNPUPDOscJOs5sTWWU8ByAaZveLg==" workbookSaltValue="2be04lwZKj2Blg/iM5meYQ=="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L8" i="4"/>
  <c r="P8" i="4"/>
  <c r="I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<sst xmlns="http://schemas.openxmlformats.org/spreadsheetml/2006/main" count="236" uniqueCount="120">
  <si>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</si>
  <si>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</si>
  <si>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</si>
  <si>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</si>
  <si>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</si>
  <si>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</si>
  <si>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</si>
  <si>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</si>
  <si>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</si>
  <si>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</si>
  <si>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</si>
  <si>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</si>
  <si>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</si>
  <si>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</si>
  <si>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</si>
  <si>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</si>
  <si>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</si>
  <si>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</si>
  <si>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</si>
  <si>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</si>
  <si>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</si>
  <si>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</si>
  <si>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</si>
  <si>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</si>
  <si>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</si>
  <si>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</si>
  <si>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</si>
  <si>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</si>
  <si>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</si>
  <si>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</si>
  <si>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</si>
  <si>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</si>
  <si>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</si>
  <si>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</si>
  <si>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</si>
  <si>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</si>
  <si>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</si>
  <si>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</si>
  <si>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</si>
  <si>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</si>
  <si>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</si>
  <si>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</si>
  <si>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</si>
  <si>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</si>
  <si>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</si>
  <si>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</si>
  <si>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</si>
  <si>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</si>
  <si>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</si>
  <si>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</si>
  <si>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</si>
  <si>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</si>
  <si>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</si>
  <si>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</si>
  <si>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</si>
  <si>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</si>
  <si>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</si>
  <si>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</si>
  <si>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</si>
  <si>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</si>
  <si>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</si>
  <si>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</si>
  <si>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</si>
  <si>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</si>
  <si>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</si>
  <si>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</si>
  <si>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</si>
  <si>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</si>
  <si>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</si>
  <si>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</si>
  <si>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</si>
  <si>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</si>
  <si>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</si>
  <si>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</si>
  <si>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</si>
  <si>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</si>
  <si>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</si>
  <si>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</si>
  <si>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</si>
  <si>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</si>
  <si>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</si>
  <si>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</si>
  <si>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</si>
  <si>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</si>
  <si>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</si>
  <si>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</si>
  <si>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</si>
  <si>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</si>
  <si>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</si>
  <si>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</si>
  <si>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</si>
  <si>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</si>
  <si>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</si>
  <si>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</si>
  <si>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</si>
  <si>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</si>
  <si>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</si>
  <si>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</si>
  <si>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上市町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</si>
  <si>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</si>
  <si>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</si>
  <si>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</si>
  <si>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</si>
  <si>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</si>
  <si>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</si>
  <si>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</si>
  <si>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</si>
  <si>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</si>
  <si>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</si>
  <si>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</si>
  <si>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</si>
  <si>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</si>
  <si>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</si>
  <si>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</si>
  <si>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</si>
  <si>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</si>
  <si>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</si>
  <si>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①収益的収支比率は66.47％（R2）と単年度についてはずっと赤字となっており、経営の健全性については一定の水準に達していない状況である。
④企業債残高対事業規模比率は、類似団体の平均値を下回った。
⑤経費回収率は、92.73％となっており、使用料で経費を回収するには若干不足している。 
⑥汚水処理原価は、類似団体の平均値を下回った。
⑦施設利用率は、ここ数年は類似団体の平均値を上回っており、施設の効率性が図られているといえる。
⑧水洗化率については、類似団体の平均値より高い水準にあり、今後も水洗化率の向上に努めていく。</t>
    <rPh sb="94" eb="95">
      <t>シタ</t>
    </rPh>
    <rPh sb="125" eb="127">
      <t>ケイヒ</t>
    </rPh>
    <rPh sb="134" eb="136">
      <t>ジャッカン</t>
    </rPh>
    <rPh sb="136" eb="138">
      <t>フソク</t>
    </rPh>
    <rPh sb="163" eb="164">
      <t>シタ</t>
    </rPh>
    <rPh sb="179" eb="181">
      <t>スウネン</t>
    </rPh>
    <rPh sb="191" eb="192">
      <t>ウエ</t>
    </rPh>
    <phoneticPr fontId="15"/>
  </si>
  <si>
    <t>　平成４年度の整備着手のため、現在のところ、布設後30年を経過した管渠はないが、今後、管渠の点検等が必要となってくる為、十分に留意していく必要がある。</t>
    <rPh sb="1" eb="3">
      <t>ヘイセイ</t>
    </rPh>
    <rPh sb="4" eb="6">
      <t>ネンド</t>
    </rPh>
    <rPh sb="7" eb="9">
      <t>セイビ</t>
    </rPh>
    <rPh sb="9" eb="11">
      <t>チャクシュ</t>
    </rPh>
    <rPh sb="15" eb="17">
      <t>ゲンザイ</t>
    </rPh>
    <phoneticPr fontId="15"/>
  </si>
  <si>
    <t>　本町においては、収益的収支比率はここ数年65～75％前後で推移し、赤字が続いている状況である。
　人口が減少しているため収益の上昇は見込まれない半面、施設備品の更新が必要となってくるため費用の増加が見込まれる。
　汚水管渠の面的整備事業が終了しているため、今後は下水道事業の経営の効率性をより高めることが必要と考えられる。
　また、森尻処理区において、平成29年度から継続して中新川広域行政事務組合の中新川公共下水道への管渠接続事業を進めており、当事業が完了すれば、汚水処理の一元化により、汚水処理経費の削減が期待される。
　</t>
    <rPh sb="50" eb="52">
      <t>ジンコウ</t>
    </rPh>
    <rPh sb="53" eb="55">
      <t>ゲンショウ</t>
    </rPh>
    <rPh sb="61" eb="63">
      <t>シュウエキ</t>
    </rPh>
    <rPh sb="64" eb="66">
      <t>ジョウショウ</t>
    </rPh>
    <rPh sb="67" eb="69">
      <t>ミコ</t>
    </rPh>
    <rPh sb="73" eb="75">
      <t>ハンメン</t>
    </rPh>
    <rPh sb="76" eb="78">
      <t>シセツ</t>
    </rPh>
    <rPh sb="78" eb="80">
      <t>ビヒン</t>
    </rPh>
    <rPh sb="81" eb="83">
      <t>コウシン</t>
    </rPh>
    <rPh sb="84" eb="86">
      <t>ヒツヨウ</t>
    </rPh>
    <rPh sb="94" eb="96">
      <t>ヒヨウ</t>
    </rPh>
    <rPh sb="97" eb="99">
      <t>ゾウカ</t>
    </rPh>
    <rPh sb="100" eb="102">
      <t>ミコ</t>
    </rPh>
    <rPh sb="167" eb="169">
      <t>モリジリ</t>
    </rPh>
    <rPh sb="169" eb="171">
      <t>ショリ</t>
    </rPh>
    <rPh sb="171" eb="172">
      <t>ク</t>
    </rPh>
    <rPh sb="189" eb="192">
      <t>ナカニイカワ</t>
    </rPh>
    <rPh sb="192" eb="194">
      <t>コウイキ</t>
    </rPh>
    <rPh sb="194" eb="196">
      <t>ギョウセイ</t>
    </rPh>
    <rPh sb="196" eb="198">
      <t>ジム</t>
    </rPh>
    <rPh sb="198" eb="200">
      <t>クミアイ</t>
    </rPh>
    <rPh sb="201" eb="204">
      <t>ナカニイカワ</t>
    </rPh>
    <rPh sb="204" eb="206">
      <t>コウキョウ</t>
    </rPh>
    <rPh sb="206" eb="209">
      <t>ゲスイドウ</t>
    </rPh>
    <rPh sb="211" eb="212">
      <t>カン</t>
    </rPh>
    <rPh sb="212" eb="213">
      <t>キョ</t>
    </rPh>
    <rPh sb="213" eb="215">
      <t>セツゾク</t>
    </rPh>
    <rPh sb="215" eb="217">
      <t>ジギョウ</t>
    </rPh>
    <rPh sb="218" eb="219">
      <t>スス</t>
    </rPh>
    <rPh sb="224" eb="225">
      <t>トウ</t>
    </rPh>
    <rPh sb="225" eb="227">
      <t>ジギョウ</t>
    </rPh>
    <rPh sb="228" eb="230">
      <t>カンリョウ</t>
    </rPh>
    <rPh sb="234" eb="236">
      <t>オスイ</t>
    </rPh>
    <rPh sb="236" eb="238">
      <t>ショリ</t>
    </rPh>
    <rPh sb="239" eb="242">
      <t>イチゲンカ</t>
    </rPh>
    <rPh sb="246" eb="248">
      <t>オスイ</t>
    </rPh>
    <rPh sb="248" eb="250">
      <t>ショリ</t>
    </rPh>
    <rPh sb="250" eb="252">
      <t>ケイヒ</t>
    </rPh>
    <rPh sb="253" eb="255">
      <t>サクゲン</t>
    </rPh>
    <rPh sb="256" eb="258">
      <t>キタイ</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</si>
</sst>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xr:uid="{39553787-D9F3-48F3-A097-662E45449C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D9F-4B20-8048-B645D14AF6A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8D9F-4B20-8048-B645D14AF6A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70.28</c:v>
                </c:pt>
                <c:pt idx="1">
                  <c:v>74.45</c:v>
                </c:pt>
                <c:pt idx="2">
                  <c:v>68.930000000000007</c:v>
                </c:pt>
                <c:pt idx="3">
                  <c:v>70.02</c:v>
                </c:pt>
                <c:pt idx="4">
                  <c:v>66.47</c:v>
                </c:pt>
              </c:numCache>
            </c:numRef>
          </c:val>
          <c:extLst>
            <c:ext xmlns:c16="http://schemas.microsoft.com/office/drawing/2014/chart" uri="{C3380CC4-5D6E-409C-BE32-E72D297353CC}">
              <c16:uniqueId val="{00000000-1EE8-4620-8B4E-8767852F907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E8-4620-8B4E-8767852F907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095-422E-A268-CD217276C6A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95-422E-A268-CD217276C6A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BC-4BC4-8141-F03642EBAB7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BC-4BC4-8141-F03642EBAB7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514-47D1-B8B7-358D406D0DF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14-47D1-B8B7-358D406D0DF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39-4F54-B9D5-0EA012D6495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39-4F54-B9D5-0EA012D6495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884.43</c:v>
                </c:pt>
                <c:pt idx="1">
                  <c:v>532.41</c:v>
                </c:pt>
                <c:pt idx="2">
                  <c:v>308.5</c:v>
                </c:pt>
                <c:pt idx="3">
                  <c:v>563.95000000000005</c:v>
                </c:pt>
                <c:pt idx="4">
                  <c:v>612.84</c:v>
                </c:pt>
              </c:numCache>
            </c:numRef>
          </c:val>
          <c:extLst>
            <c:ext xmlns:c16="http://schemas.microsoft.com/office/drawing/2014/chart" uri="{C3380CC4-5D6E-409C-BE32-E72D297353CC}">
              <c16:uniqueId val="{00000000-14AD-4EC8-8657-3953402CDDA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14AD-4EC8-8657-3953402CDDA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79.77</c:v>
                </c:pt>
                <c:pt idx="1">
                  <c:v>100</c:v>
                </c:pt>
                <c:pt idx="2">
                  <c:v>100</c:v>
                </c:pt>
                <c:pt idx="3">
                  <c:v>100</c:v>
                </c:pt>
                <c:pt idx="4">
                  <c:v>92.73</c:v>
                </c:pt>
              </c:numCache>
            </c:numRef>
          </c:val>
          <c:extLst>
            <c:ext xmlns:c16="http://schemas.microsoft.com/office/drawing/2014/chart" uri="{C3380CC4-5D6E-409C-BE32-E72D297353CC}">
              <c16:uniqueId val="{00000000-AC6B-425E-B20E-EF987C44DF3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AC6B-425E-B20E-EF987C44DF3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212.66</c:v>
                </c:pt>
                <c:pt idx="1">
                  <c:v>169.61</c:v>
                </c:pt>
                <c:pt idx="2">
                  <c:v>170.46</c:v>
                </c:pt>
                <c:pt idx="3">
                  <c:v>178.92</c:v>
                </c:pt>
                <c:pt idx="4">
                  <c:v>211.37</c:v>
                </c:pt>
              </c:numCache>
            </c:numRef>
          </c:val>
          <c:extLst>
            <c:ext xmlns:c16="http://schemas.microsoft.com/office/drawing/2014/chart" uri="{C3380CC4-5D6E-409C-BE32-E72D297353CC}">
              <c16:uniqueId val="{00000000-09C2-4DD6-9216-3A526AE1AFE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09C2-4DD6-9216-3A526AE1AFE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89</c:v>
                </c:pt>
                <c:pt idx="1">
                  <c:v>91.62</c:v>
                </c:pt>
                <c:pt idx="2">
                  <c:v>90.92</c:v>
                </c:pt>
                <c:pt idx="3">
                  <c:v>86.69</c:v>
                </c:pt>
                <c:pt idx="4">
                  <c:v>89.77</c:v>
                </c:pt>
              </c:numCache>
            </c:numRef>
          </c:val>
          <c:extLst>
            <c:ext xmlns:c16="http://schemas.microsoft.com/office/drawing/2014/chart" uri="{C3380CC4-5D6E-409C-BE32-E72D297353CC}">
              <c16:uniqueId val="{00000000-765A-47A0-B04F-B1E7C50ACE6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765A-47A0-B04F-B1E7C50ACE6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90.43</c:v>
                </c:pt>
                <c:pt idx="1">
                  <c:v>90.82</c:v>
                </c:pt>
                <c:pt idx="2">
                  <c:v>91.11</c:v>
                </c:pt>
                <c:pt idx="3">
                  <c:v>91.44</c:v>
                </c:pt>
                <c:pt idx="4">
                  <c:v>91.91</c:v>
                </c:pt>
              </c:numCache>
            </c:numRef>
          </c:val>
          <c:extLst>
            <c:ext xmlns:c16="http://schemas.microsoft.com/office/drawing/2014/chart" uri="{C3380CC4-5D6E-409C-BE32-E72D297353CC}">
              <c16:uniqueId val="{00000000-327C-4512-9437-66D685E8364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327C-4512-9437-66D685E8364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B32" zoomScale="84" zoomScaleNormal="84"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富山県　上市町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19959</v>
      </c>
      <c r="AM8" s="51"/>
      <c r="AN8" s="51"/>
      <c r="AO8" s="51"/>
      <c r="AP8" s="51"/>
      <c r="AQ8" s="51"/>
      <c r="AR8" s="51"/>
      <c r="AS8" s="51"/>
      <c r="AT8" s="46">
        <f>データ!T6</f>
        <v>236.71</v>
      </c>
      <c r="AU8" s="46"/>
      <c r="AV8" s="46"/>
      <c r="AW8" s="46"/>
      <c r="AX8" s="46"/>
      <c r="AY8" s="46"/>
      <c r="AZ8" s="46"/>
      <c r="BA8" s="46"/>
      <c r="BB8" s="46">
        <f>データ!U6</f>
        <v>84.32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15.98</v>
      </c>
      <c r="Q10" s="46"/>
      <c r="R10" s="46"/>
      <c r="S10" s="46"/>
      <c r="T10" s="46"/>
      <c r="U10" s="46"/>
      <c r="V10" s="46"/>
      <c r="W10" s="46">
        <f>データ!Q6</f>
        <v>69.5</v>
      </c>
      <c r="X10" s="46"/>
      <c r="Y10" s="46"/>
      <c r="Z10" s="46"/>
      <c r="AA10" s="46"/>
      <c r="AB10" s="46"/>
      <c r="AC10" s="46"/>
      <c r="AD10" s="51">
        <f>データ!R6</f>
        <v>3740</v>
      </c>
      <c r="AE10" s="51"/>
      <c r="AF10" s="51"/>
      <c r="AG10" s="51"/>
      <c r="AH10" s="51"/>
      <c r="AI10" s="51"/>
      <c r="AJ10" s="51"/>
      <c r="AK10" s="2"/>
      <c r="AL10" s="51">
        <f>データ!V6</f>
        <v>3178</v>
      </c>
      <c r="AM10" s="51"/>
      <c r="AN10" s="51"/>
      <c r="AO10" s="51"/>
      <c r="AP10" s="51"/>
      <c r="AQ10" s="51"/>
      <c r="AR10" s="51"/>
      <c r="AS10" s="51"/>
      <c r="AT10" s="46">
        <f>データ!W6</f>
        <v>1.24</v>
      </c>
      <c r="AU10" s="46"/>
      <c r="AV10" s="46"/>
      <c r="AW10" s="46"/>
      <c r="AX10" s="46"/>
      <c r="AY10" s="46"/>
      <c r="AZ10" s="46"/>
      <c r="BA10" s="46"/>
      <c r="BB10" s="46">
        <f>データ!X6</f>
        <v>2562.9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【1,260.21】</v>
      </c>
      <c r="I86" s="26" t="str">
        <f>データ!CA6</f>
        <v>【75.29】</v>
      </c>
      <c r="J86" s="26" t="str">
        <f>データ!CL6</f>
        <v>【215.41】</v>
      </c>
      <c r="K86" s="26" t="str">
        <f>データ!CW6</f>
        <v>【42.90】</v>
      </c>
      <c r="L86" s="26" t="str">
        <f>データ!DH6</f>
        <v>【84.75】</v>
      </c>
      <c r="M86" s="26" t="s">
        <v>44</v>
      </c>
      <c r="N86" s="26" t="s">
        <v>44</v>
      </c>
      <c r="O86" s="26" t="str">
        <f>データ!EO6</f>
        <v>【0.30】</v>
      </c>
    </row>
  </sheetData>
  <sheetProtection algorithmName="SHA-512" hashValue="wIeePceQoCe1gzcGWC4Vr3EMmp0pgbMHIXbjFDv7UstIPaArkXuveQvlALlbNGRarR966eqdm9I3RbfI7jrPaw==" saltValue="p2tIKj5+vu9XGVGzC+8/G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163228</v>
      </c>
      <c r="D6" s="33">
        <f t="shared" si="3"/>
        <v>47</v>
      </c>
      <c r="E6" s="33">
        <f t="shared" si="3"/>
        <v>17</v>
      </c>
      <c r="F6" s="33">
        <f t="shared" si="3"/>
        <v>4</v>
      </c>
      <c r="G6" s="33">
        <f t="shared" si="3"/>
        <v>0</v>
      </c>
      <c r="H6" s="33" t="str">
        <f t="shared" si="3"/>
        <v>富山県　上市町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15.98</v>
      </c>
      <c r="Q6" s="34">
        <f t="shared" si="3"/>
        <v>69.5</v>
      </c>
      <c r="R6" s="34">
        <f t="shared" si="3"/>
        <v>3740</v>
      </c>
      <c r="S6" s="34">
        <f t="shared" si="3"/>
        <v>19959</v>
      </c>
      <c r="T6" s="34">
        <f t="shared" si="3"/>
        <v>236.71</v>
      </c>
      <c r="U6" s="34">
        <f t="shared" si="3"/>
        <v>84.32</v>
      </c>
      <c r="V6" s="34">
        <f t="shared" si="3"/>
        <v>3178</v>
      </c>
      <c r="W6" s="34">
        <f t="shared" si="3"/>
        <v>1.24</v>
      </c>
      <c r="X6" s="34">
        <f t="shared" si="3"/>
        <v>2562.9</v>
      </c>
      <c r="Y6" s="35">
        <f>IF(Y7="",NA(),Y7)</f>
        <v>70.28</v>
      </c>
      <c r="Z6" s="35">
        <f t="shared" ref="Z6:AH6" si="4">IF(Z7="",NA(),Z7)</f>
        <v>74.45</v>
      </c>
      <c r="AA6" s="35">
        <f t="shared" si="4"/>
        <v>68.930000000000007</v>
      </c>
      <c r="AB6" s="35">
        <f t="shared" si="4"/>
        <v>70.02</v>
      </c>
      <c r="AC6" s="35">
        <f t="shared" si="4"/>
        <v>66.47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884.43</v>
      </c>
      <c r="BG6" s="35">
        <f t="shared" ref="BG6:BO6" si="7">IF(BG7="",NA(),BG7)</f>
        <v>532.41</v>
      </c>
      <c r="BH6" s="35">
        <f t="shared" si="7"/>
        <v>308.5</v>
      </c>
      <c r="BI6" s="35">
        <f t="shared" si="7"/>
        <v>563.95000000000005</v>
      </c>
      <c r="BJ6" s="35">
        <f t="shared" si="7"/>
        <v>612.84</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79.77</v>
      </c>
      <c r="BR6" s="35">
        <f t="shared" ref="BR6:BZ6" si="8">IF(BR7="",NA(),BR7)</f>
        <v>100</v>
      </c>
      <c r="BS6" s="35">
        <f t="shared" si="8"/>
        <v>100</v>
      </c>
      <c r="BT6" s="35">
        <f t="shared" si="8"/>
        <v>100</v>
      </c>
      <c r="BU6" s="35">
        <f t="shared" si="8"/>
        <v>92.73</v>
      </c>
      <c r="BV6" s="35">
        <f t="shared" si="8"/>
        <v>69.87</v>
      </c>
      <c r="BW6" s="35">
        <f t="shared" si="8"/>
        <v>74.3</v>
      </c>
      <c r="BX6" s="35">
        <f t="shared" si="8"/>
        <v>72.260000000000005</v>
      </c>
      <c r="BY6" s="35">
        <f t="shared" si="8"/>
        <v>71.84</v>
      </c>
      <c r="BZ6" s="35">
        <f t="shared" si="8"/>
        <v>73.36</v>
      </c>
      <c r="CA6" s="34" t="str">
        <f>IF(CA7="","",IF(CA7="-","【-】","【"&amp;SUBSTITUTE(TEXT(CA7,"#,##0.00"),"-","△")&amp;"】"))</f>
        <v>【75.29】</v>
      </c>
      <c r="CB6" s="35">
        <f>IF(CB7="",NA(),CB7)</f>
        <v>212.66</v>
      </c>
      <c r="CC6" s="35">
        <f t="shared" ref="CC6:CK6" si="9">IF(CC7="",NA(),CC7)</f>
        <v>169.61</v>
      </c>
      <c r="CD6" s="35">
        <f t="shared" si="9"/>
        <v>170.46</v>
      </c>
      <c r="CE6" s="35">
        <f t="shared" si="9"/>
        <v>178.92</v>
      </c>
      <c r="CF6" s="35">
        <f t="shared" si="9"/>
        <v>211.37</v>
      </c>
      <c r="CG6" s="35">
        <f t="shared" si="9"/>
        <v>234.96</v>
      </c>
      <c r="CH6" s="35">
        <f t="shared" si="9"/>
        <v>221.81</v>
      </c>
      <c r="CI6" s="35">
        <f t="shared" si="9"/>
        <v>230.02</v>
      </c>
      <c r="CJ6" s="35">
        <f t="shared" si="9"/>
        <v>228.47</v>
      </c>
      <c r="CK6" s="35">
        <f t="shared" si="9"/>
        <v>224.88</v>
      </c>
      <c r="CL6" s="34" t="str">
        <f>IF(CL7="","",IF(CL7="-","【-】","【"&amp;SUBSTITUTE(TEXT(CL7,"#,##0.00"),"-","△")&amp;"】"))</f>
        <v>【215.41】</v>
      </c>
      <c r="CM6" s="35">
        <f>IF(CM7="",NA(),CM7)</f>
        <v>89</v>
      </c>
      <c r="CN6" s="35">
        <f t="shared" ref="CN6:CV6" si="10">IF(CN7="",NA(),CN7)</f>
        <v>91.62</v>
      </c>
      <c r="CO6" s="35">
        <f t="shared" si="10"/>
        <v>90.92</v>
      </c>
      <c r="CP6" s="35">
        <f t="shared" si="10"/>
        <v>86.69</v>
      </c>
      <c r="CQ6" s="35">
        <f t="shared" si="10"/>
        <v>89.77</v>
      </c>
      <c r="CR6" s="35">
        <f t="shared" si="10"/>
        <v>42.9</v>
      </c>
      <c r="CS6" s="35">
        <f t="shared" si="10"/>
        <v>43.36</v>
      </c>
      <c r="CT6" s="35">
        <f t="shared" si="10"/>
        <v>42.56</v>
      </c>
      <c r="CU6" s="35">
        <f t="shared" si="10"/>
        <v>42.47</v>
      </c>
      <c r="CV6" s="35">
        <f t="shared" si="10"/>
        <v>42.4</v>
      </c>
      <c r="CW6" s="34" t="str">
        <f>IF(CW7="","",IF(CW7="-","【-】","【"&amp;SUBSTITUTE(TEXT(CW7,"#,##0.00"),"-","△")&amp;"】"))</f>
        <v>【42.90】</v>
      </c>
      <c r="CX6" s="35">
        <f>IF(CX7="",NA(),CX7)</f>
        <v>90.43</v>
      </c>
      <c r="CY6" s="35">
        <f t="shared" ref="CY6:DG6" si="11">IF(CY7="",NA(),CY7)</f>
        <v>90.82</v>
      </c>
      <c r="CZ6" s="35">
        <f t="shared" si="11"/>
        <v>91.11</v>
      </c>
      <c r="DA6" s="35">
        <f t="shared" si="11"/>
        <v>91.44</v>
      </c>
      <c r="DB6" s="35">
        <f t="shared" si="11"/>
        <v>91.91</v>
      </c>
      <c r="DC6" s="35">
        <f t="shared" si="11"/>
        <v>83.5</v>
      </c>
      <c r="DD6" s="35">
        <f t="shared" si="11"/>
        <v>83.06</v>
      </c>
      <c r="DE6" s="35">
        <f t="shared" si="11"/>
        <v>83.32</v>
      </c>
      <c r="DF6" s="35">
        <f t="shared" si="11"/>
        <v>83.75</v>
      </c>
      <c r="DG6" s="35">
        <f t="shared" si="11"/>
        <v>84.19</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5" s="36" customFormat="1" x14ac:dyDescent="0.15">
      <c r="A7" s="28"/>
      <c r="B7" s="37">
        <v>2020</v>
      </c>
      <c r="C7" s="37">
        <v>163228</v>
      </c>
      <c r="D7" s="37">
        <v>47</v>
      </c>
      <c r="E7" s="37">
        <v>17</v>
      </c>
      <c r="F7" s="37">
        <v>4</v>
      </c>
      <c r="G7" s="37">
        <v>0</v>
      </c>
      <c r="H7" s="37" t="s">
        <v>98</v>
      </c>
      <c r="I7" s="37" t="s">
        <v>99</v>
      </c>
      <c r="J7" s="37" t="s">
        <v>100</v>
      </c>
      <c r="K7" s="37" t="s">
        <v>101</v>
      </c>
      <c r="L7" s="37" t="s">
        <v>102</v>
      </c>
      <c r="M7" s="37" t="s">
        <v>103</v>
      </c>
      <c r="N7" s="38" t="s">
        <v>104</v>
      </c>
      <c r="O7" s="38" t="s">
        <v>105</v>
      </c>
      <c r="P7" s="38">
        <v>15.98</v>
      </c>
      <c r="Q7" s="38">
        <v>69.5</v>
      </c>
      <c r="R7" s="38">
        <v>3740</v>
      </c>
      <c r="S7" s="38">
        <v>19959</v>
      </c>
      <c r="T7" s="38">
        <v>236.71</v>
      </c>
      <c r="U7" s="38">
        <v>84.32</v>
      </c>
      <c r="V7" s="38">
        <v>3178</v>
      </c>
      <c r="W7" s="38">
        <v>1.24</v>
      </c>
      <c r="X7" s="38">
        <v>2562.9</v>
      </c>
      <c r="Y7" s="38">
        <v>70.28</v>
      </c>
      <c r="Z7" s="38">
        <v>74.45</v>
      </c>
      <c r="AA7" s="38">
        <v>68.930000000000007</v>
      </c>
      <c r="AB7" s="38">
        <v>70.02</v>
      </c>
      <c r="AC7" s="38">
        <v>66.47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884.43</v>
      </c>
      <c r="BG7" s="38">
        <v>532.41</v>
      </c>
      <c r="BH7" s="38">
        <v>308.5</v>
      </c>
      <c r="BI7" s="38">
        <v>563.95000000000005</v>
      </c>
      <c r="BJ7" s="38">
        <v>612.84</v>
      </c>
      <c r="BK7" s="38">
        <v>1298.9100000000001</v>
      </c>
      <c r="BL7" s="38">
        <v>1243.71</v>
      </c>
      <c r="BM7" s="38">
        <v>1194.1500000000001</v>
      </c>
      <c r="BN7" s="38">
        <v>1206.79</v>
      </c>
      <c r="BO7" s="38">
        <v>1258.43</v>
      </c>
      <c r="BP7" s="38">
        <v>1260.21</v>
      </c>
      <c r="BQ7" s="38">
        <v>79.77</v>
      </c>
      <c r="BR7" s="38">
        <v>100</v>
      </c>
      <c r="BS7" s="38">
        <v>100</v>
      </c>
      <c r="BT7" s="38">
        <v>100</v>
      </c>
      <c r="BU7" s="38">
        <v>92.73</v>
      </c>
      <c r="BV7" s="38">
        <v>69.87</v>
      </c>
      <c r="BW7" s="38">
        <v>74.3</v>
      </c>
      <c r="BX7" s="38">
        <v>72.260000000000005</v>
      </c>
      <c r="BY7" s="38">
        <v>71.84</v>
      </c>
      <c r="BZ7" s="38">
        <v>73.36</v>
      </c>
      <c r="CA7" s="38">
        <v>75.290000000000006</v>
      </c>
      <c r="CB7" s="38">
        <v>212.66</v>
      </c>
      <c r="CC7" s="38">
        <v>169.61</v>
      </c>
      <c r="CD7" s="38">
        <v>170.46</v>
      </c>
      <c r="CE7" s="38">
        <v>178.92</v>
      </c>
      <c r="CF7" s="38">
        <v>211.37</v>
      </c>
      <c r="CG7" s="38">
        <v>234.96</v>
      </c>
      <c r="CH7" s="38">
        <v>221.81</v>
      </c>
      <c r="CI7" s="38">
        <v>230.02</v>
      </c>
      <c r="CJ7" s="38">
        <v>228.47</v>
      </c>
      <c r="CK7" s="38">
        <v>224.88</v>
      </c>
      <c r="CL7" s="38">
        <v>215.41</v>
      </c>
      <c r="CM7" s="38">
        <v>89</v>
      </c>
      <c r="CN7" s="38">
        <v>91.62</v>
      </c>
      <c r="CO7" s="38">
        <v>90.92</v>
      </c>
      <c r="CP7" s="38">
        <v>86.69</v>
      </c>
      <c r="CQ7" s="38">
        <v>89.77</v>
      </c>
      <c r="CR7" s="38">
        <v>42.9</v>
      </c>
      <c r="CS7" s="38">
        <v>43.36</v>
      </c>
      <c r="CT7" s="38">
        <v>42.56</v>
      </c>
      <c r="CU7" s="38">
        <v>42.47</v>
      </c>
      <c r="CV7" s="38">
        <v>42.4</v>
      </c>
      <c r="CW7" s="38">
        <v>42.9</v>
      </c>
      <c r="CX7" s="38">
        <v>90.43</v>
      </c>
      <c r="CY7" s="38">
        <v>90.82</v>
      </c>
      <c r="CZ7" s="38">
        <v>91.11</v>
      </c>
      <c r="DA7" s="38">
        <v>91.44</v>
      </c>
      <c r="DB7" s="38">
        <v>91.91</v>
      </c>
      <c r="DC7" s="38">
        <v>83.5</v>
      </c>
      <c r="DD7" s="38">
        <v>83.06</v>
      </c>
      <c r="DE7" s="38">
        <v>83.32</v>
      </c>
      <c r="DF7" s="38">
        <v>83.75</v>
      </c>
      <c r="DG7" s="38">
        <v>84.19</v>
      </c>
      <c r="DH7" s="38">
        <v>84.75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0.09</v>
      </c>
      <c r="EK7" s="38">
        <v>0.09</v>
      </c>
      <c r="EL7" s="38">
        <v>0.13</v>
      </c>
      <c r="EM7" s="38">
        <v>0.36</v>
      </c>
      <c r="EN7" s="38">
        <v>0.39</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2022-01-12T01:19:39Z</cp:lastPrinted>
  <dcterms:modified xsi:type="dcterms:W3CDTF">2022-01-12T01:19:41Z</dcterms:modified>
</cp:coreProperties>
</file>