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ntserver\建設課\上下水道班\事務管理\240928 narise\10 県照会等(調査)\市町村支援課\R03\R0401_経営比較分析表\"/>
    </mc:Choice>
  </mc:AlternateContent>
  <xr:revisionPtr revIDLastSave="0" documentId="13_ncr:1_{7DA342BD-91BA-4210-8B74-E5F3D347DD2B}" xr6:coauthVersionLast="43" xr6:coauthVersionMax="43" xr10:uidLastSave="{00000000-0000-0000-0000-000000000000}"/>
  <workbookProtection workbookAlgorithmName="SHA-512" workbookHashValue="Lm22RkqQdPvW/xQZmqNGdCleu/kExgknA5OafRqzs3uITBWk+UM7cmr4zLUxVAzbQXCvsqX2PRNmbPjBwkKM/w==" workbookSaltValue="wK07DB+7Yags1OewZupsq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<sst xmlns="http://schemas.openxmlformats.org/spreadsheetml/2006/main" count="236" uniqueCount="121">
  <si>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</si>
  <si>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</si>
  <si>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</si>
  <si>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</si>
  <si>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</si>
  <si>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</si>
  <si>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</si>
  <si>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</si>
  <si>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</si>
  <si>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</si>
  <si>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</si>
  <si>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</si>
  <si>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</si>
  <si>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</si>
  <si>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</si>
  <si>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</si>
  <si>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</si>
  <si>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</si>
  <si>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</si>
  <si>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</si>
  <si>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</si>
  <si>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</si>
  <si>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</si>
  <si>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</si>
  <si>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</si>
  <si>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</si>
  <si>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</si>
  <si>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</si>
  <si>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</si>
  <si>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</si>
  <si>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</si>
  <si>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</si>
  <si>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</si>
  <si>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</si>
  <si>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</si>
  <si>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</si>
  <si>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</si>
  <si>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</si>
  <si>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</si>
  <si>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</si>
  <si>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</si>
  <si>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</si>
  <si>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</si>
  <si>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</si>
  <si>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</si>
  <si>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</si>
  <si>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</si>
  <si>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</si>
  <si>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</si>
  <si>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</si>
  <si>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</si>
  <si>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</si>
  <si>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</si>
  <si>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</si>
  <si>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</si>
  <si>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</si>
  <si>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</si>
  <si>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</si>
  <si>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</si>
  <si>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</si>
  <si>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</si>
  <si>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</si>
  <si>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</si>
  <si>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</si>
  <si>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</si>
  <si>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</si>
  <si>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</si>
  <si>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</si>
  <si>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</si>
  <si>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</si>
  <si>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</si>
  <si>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</si>
  <si>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</si>
  <si>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</si>
  <si>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</si>
  <si>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</si>
  <si>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</si>
  <si>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</si>
  <si>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</si>
  <si>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</si>
  <si>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</si>
  <si>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</si>
  <si>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</si>
  <si>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</si>
  <si>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</si>
  <si>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</si>
  <si>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</si>
  <si>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</si>
  <si>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</si>
  <si>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</si>
  <si>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</si>
  <si>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</si>
  <si>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</si>
  <si>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</si>
  <si>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</si>
  <si>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</si>
  <si>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</si>
  <si>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</si>
  <si>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</si>
  <si>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上市町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</si>
  <si>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</si>
  <si>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</si>
  <si>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</si>
  <si>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</si>
  <si>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</si>
  <si>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</si>
  <si>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</si>
  <si>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</si>
  <si>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</si>
  <si>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</si>
  <si>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</si>
  <si>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</si>
  <si>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</si>
  <si>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</si>
  <si>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</si>
  <si>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</si>
  <si>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</si>
  <si>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</si>
  <si>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平成２年度から整備を開始しているため、初期の管渠については布設後30年が経過し始めている。今後、管渠の点検等が必要となってくる。</t>
    <rPh sb="1" eb="3">
      <t>ヘイセイ</t>
    </rPh>
    <rPh sb="4" eb="6">
      <t>ネンド</t>
    </rPh>
    <rPh sb="8" eb="10">
      <t>セイビ</t>
    </rPh>
    <rPh sb="11" eb="13">
      <t>カイシ</t>
    </rPh>
    <rPh sb="20" eb="22">
      <t>ショキ</t>
    </rPh>
    <rPh sb="23" eb="25">
      <t>カンキョ</t>
    </rPh>
    <rPh sb="40" eb="41">
      <t>ハジ</t>
    </rPh>
    <phoneticPr fontId="16"/>
  </si>
  <si>
    <t xml:space="preserve">①収益的収支比率は69.22％（R2）とずっと赤字であり、経営の健全性については一定の水準に達していない状況である。
④企業債残高対事業規模比率は、類似団体の平均値を下回った。
⑤経費回収率は、100.00％となっており、使用料では回収できている。
⑥汚水処理原価は、類似団体の平均値を下回っている。
⑦施設利用率は、類似団体の平均値を若干下回った。利用率が常に50％程度なので更新時期などにはサイズダウンや合併浄化槽への事業転換などを検討する必要があると思われる。
⑧水洗化率については、類似団体の平均値より高い水準にあり、今後も水洗化率の向上に努めていく。
 </t>
    <rPh sb="83" eb="84">
      <t>シタ</t>
    </rPh>
    <rPh sb="168" eb="170">
      <t>ジャッカン</t>
    </rPh>
    <rPh sb="170" eb="171">
      <t>シタ</t>
    </rPh>
    <rPh sb="204" eb="206">
      <t>ガッペイ</t>
    </rPh>
    <rPh sb="206" eb="209">
      <t>ジョウカソウ</t>
    </rPh>
    <rPh sb="211" eb="213">
      <t>ジギョウ</t>
    </rPh>
    <rPh sb="213" eb="215">
      <t>テンカン</t>
    </rPh>
    <rPh sb="218" eb="220">
      <t>ケントウ</t>
    </rPh>
    <rPh sb="222" eb="224">
      <t>ヒツヨウ</t>
    </rPh>
    <rPh sb="228" eb="229">
      <t>オモ</t>
    </rPh>
    <phoneticPr fontId="15"/>
  </si>
  <si>
    <t xml:space="preserve">  本町においては、収益的収支比率はここ数年60～70％前後で推移し、赤字が続いている状況である。
　人口が減少しているため収益の上昇は見込まれない半面、施設備品の更新が必要となってくるため費用の増加が見込まれる。
　また、汚水管渠の面的整備事業は終了しているが、施設利用率が常に50％程度なので、今後は近隣団体との広域連携や、更新時期のサイズダウン、合併浄化槽への事業転換等、事業継続のため根本的な検討をする必要があると思われる。</t>
    <rPh sb="132" eb="134">
      <t>シセツ</t>
    </rPh>
    <rPh sb="152" eb="154">
      <t>キンリン</t>
    </rPh>
    <rPh sb="154" eb="156">
      <t>ダンタイ</t>
    </rPh>
    <rPh sb="158" eb="160">
      <t>コウイキ</t>
    </rPh>
    <rPh sb="160" eb="162">
      <t>レンケイ</t>
    </rPh>
    <rPh sb="176" eb="178">
      <t>ガッペイ</t>
    </rPh>
    <rPh sb="178" eb="181">
      <t>ジョウカソウ</t>
    </rPh>
    <rPh sb="183" eb="185">
      <t>ジギョウ</t>
    </rPh>
    <rPh sb="185" eb="187">
      <t>テンカン</t>
    </rPh>
    <rPh sb="187" eb="188">
      <t>ナド</t>
    </rPh>
    <rPh sb="189" eb="191">
      <t>ジギョウ</t>
    </rPh>
    <rPh sb="191" eb="193">
      <t>ケイゾク</t>
    </rPh>
    <rPh sb="196" eb="199">
      <t>コンポンテキ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</si>
</sst>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xr:uid="{C6B4E15E-AB8E-48CA-8DD6-543842296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08-40FF-AC6E-B8FB84305D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1608-40FF-AC6E-B8FB84305D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55.98</c:v>
                </c:pt>
                <c:pt idx="1">
                  <c:v>55.98</c:v>
                </c:pt>
                <c:pt idx="2">
                  <c:v>54.32</c:v>
                </c:pt>
                <c:pt idx="3">
                  <c:v>54.32</c:v>
                </c:pt>
                <c:pt idx="4">
                  <c:v>53.56</c:v>
                </c:pt>
              </c:numCache>
            </c:numRef>
          </c:val>
          <c:extLst>
            <c:ext xmlns:c16="http://schemas.microsoft.com/office/drawing/2014/chart" uri="{C3380CC4-5D6E-409C-BE32-E72D297353CC}">
              <c16:uniqueId val="{00000000-1D42-49AD-9F68-8A583E8865C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1D42-49AD-9F68-8A583E8865C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93.05</c:v>
                </c:pt>
                <c:pt idx="1">
                  <c:v>94.19</c:v>
                </c:pt>
                <c:pt idx="2">
                  <c:v>94.74</c:v>
                </c:pt>
                <c:pt idx="3">
                  <c:v>95.22</c:v>
                </c:pt>
                <c:pt idx="4">
                  <c:v>95.72</c:v>
                </c:pt>
              </c:numCache>
            </c:numRef>
          </c:val>
          <c:extLst>
            <c:ext xmlns:c16="http://schemas.microsoft.com/office/drawing/2014/chart" uri="{C3380CC4-5D6E-409C-BE32-E72D297353CC}">
              <c16:uniqueId val="{00000000-2B9C-4E2C-964E-19EF287E5E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2B9C-4E2C-964E-19EF287E5E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71.12</c:v>
                </c:pt>
                <c:pt idx="1">
                  <c:v>70.63</c:v>
                </c:pt>
                <c:pt idx="2">
                  <c:v>72.239999999999995</c:v>
                </c:pt>
                <c:pt idx="3">
                  <c:v>70.09</c:v>
                </c:pt>
                <c:pt idx="4">
                  <c:v>69.22</c:v>
                </c:pt>
              </c:numCache>
            </c:numRef>
          </c:val>
          <c:extLst>
            <c:ext xmlns:c16="http://schemas.microsoft.com/office/drawing/2014/chart" uri="{C3380CC4-5D6E-409C-BE32-E72D297353CC}">
              <c16:uniqueId val="{00000000-A137-4132-9BF4-016A16B132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37-4132-9BF4-016A16B132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21-43B8-9C9F-0861EDB7611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21-43B8-9C9F-0861EDB7611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D4-49AF-957C-3B0B3BFB48F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D4-49AF-957C-3B0B3BFB48F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7C-4BBB-B47A-09A13D54674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7C-4BBB-B47A-09A13D54674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95-438E-88E4-4322668E5F0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95-438E-88E4-4322668E5F0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127</c:v>
                </c:pt>
                <c:pt idx="1">
                  <c:v>385.02</c:v>
                </c:pt>
                <c:pt idx="2">
                  <c:v>25.17</c:v>
                </c:pt>
                <c:pt idx="3">
                  <c:v>189.34</c:v>
                </c:pt>
                <c:pt idx="4">
                  <c:v>348.37</c:v>
                </c:pt>
              </c:numCache>
            </c:numRef>
          </c:val>
          <c:extLst>
            <c:ext xmlns:c16="http://schemas.microsoft.com/office/drawing/2014/chart" uri="{C3380CC4-5D6E-409C-BE32-E72D297353CC}">
              <c16:uniqueId val="{00000000-F818-4F43-87F9-1DCAC205E8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F818-4F43-87F9-1DCAC205E8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9ED-4C50-8F5D-FE238B96E5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D9ED-4C50-8F5D-FE238B96E5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167.82</c:v>
                </c:pt>
                <c:pt idx="1">
                  <c:v>167.66</c:v>
                </c:pt>
                <c:pt idx="2">
                  <c:v>168.21</c:v>
                </c:pt>
                <c:pt idx="3">
                  <c:v>176.42</c:v>
                </c:pt>
                <c:pt idx="4">
                  <c:v>193.24</c:v>
                </c:pt>
              </c:numCache>
            </c:numRef>
          </c:val>
          <c:extLst>
            <c:ext xmlns:c16="http://schemas.microsoft.com/office/drawing/2014/chart" uri="{C3380CC4-5D6E-409C-BE32-E72D297353CC}">
              <c16:uniqueId val="{00000000-AE6B-4372-90B9-952F11E1438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AE6B-4372-90B9-952F11E1438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4" zoomScaleNormal="84"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上市町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19959</v>
      </c>
      <c r="AM8" s="69"/>
      <c r="AN8" s="69"/>
      <c r="AO8" s="69"/>
      <c r="AP8" s="69"/>
      <c r="AQ8" s="69"/>
      <c r="AR8" s="69"/>
      <c r="AS8" s="69"/>
      <c r="AT8" s="68">
        <f>データ!T6</f>
        <v>236.71</v>
      </c>
      <c r="AU8" s="68"/>
      <c r="AV8" s="68"/>
      <c r="AW8" s="68"/>
      <c r="AX8" s="68"/>
      <c r="AY8" s="68"/>
      <c r="AZ8" s="68"/>
      <c r="BA8" s="68"/>
      <c r="BB8" s="68">
        <f>データ!U6</f>
        <v>84.32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11.03</v>
      </c>
      <c r="Q10" s="68"/>
      <c r="R10" s="68"/>
      <c r="S10" s="68"/>
      <c r="T10" s="68"/>
      <c r="U10" s="68"/>
      <c r="V10" s="68"/>
      <c r="W10" s="68">
        <f>データ!Q6</f>
        <v>79.53</v>
      </c>
      <c r="X10" s="68"/>
      <c r="Y10" s="68"/>
      <c r="Z10" s="68"/>
      <c r="AA10" s="68"/>
      <c r="AB10" s="68"/>
      <c r="AC10" s="68"/>
      <c r="AD10" s="69">
        <f>データ!R6</f>
        <v>3740</v>
      </c>
      <c r="AE10" s="69"/>
      <c r="AF10" s="69"/>
      <c r="AG10" s="69"/>
      <c r="AH10" s="69"/>
      <c r="AI10" s="69"/>
      <c r="AJ10" s="69"/>
      <c r="AK10" s="2"/>
      <c r="AL10" s="69">
        <f>データ!V6</f>
        <v>2194</v>
      </c>
      <c r="AM10" s="69"/>
      <c r="AN10" s="69"/>
      <c r="AO10" s="69"/>
      <c r="AP10" s="69"/>
      <c r="AQ10" s="69"/>
      <c r="AR10" s="69"/>
      <c r="AS10" s="69"/>
      <c r="AT10" s="68">
        <f>データ!W6</f>
        <v>0.92</v>
      </c>
      <c r="AU10" s="68"/>
      <c r="AV10" s="68"/>
      <c r="AW10" s="68"/>
      <c r="AX10" s="68"/>
      <c r="AY10" s="68"/>
      <c r="AZ10" s="68"/>
      <c r="BA10" s="68"/>
      <c r="BB10" s="68">
        <f>データ!X6</f>
        <v>2384.7800000000002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118</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4"/>
      <c r="BM60" s="85"/>
      <c r="BN60" s="85"/>
      <c r="BO60" s="85"/>
      <c r="BP60" s="85"/>
      <c r="BQ60" s="85"/>
      <c r="BR60" s="85"/>
      <c r="BS60" s="85"/>
      <c r="BT60" s="85"/>
      <c r="BU60" s="85"/>
      <c r="BV60" s="85"/>
      <c r="BW60" s="85"/>
      <c r="BX60" s="85"/>
      <c r="BY60" s="85"/>
      <c r="BZ60" s="86"/>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45</v>
      </c>
      <c r="O86" s="26" t="str">
        <f>データ!EO6</f>
        <v>【0.16】</v>
      </c>
    </row>
  </sheetData>
  <sheetProtection algorithmName="SHA-512" hashValue="6F4XaY/xTF5sNNFuaSwIgdXpZ1c2qhdbxZYrRblVcOIPhKIJ/0zzTxQt3Z4ePAgiBEJ4541L/i2FlfEmhJsoeA==" saltValue="fln2NBGGfzvcMtgsv6+0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163228</v>
      </c>
      <c r="D6" s="33">
        <f t="shared" si="3"/>
        <v>47</v>
      </c>
      <c r="E6" s="33">
        <f t="shared" si="3"/>
        <v>17</v>
      </c>
      <c r="F6" s="33">
        <f t="shared" si="3"/>
        <v>5</v>
      </c>
      <c r="G6" s="33">
        <f t="shared" si="3"/>
        <v>0</v>
      </c>
      <c r="H6" s="33" t="str">
        <f t="shared" si="3"/>
        <v>富山県　上市町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11.03</v>
      </c>
      <c r="Q6" s="34">
        <f t="shared" si="3"/>
        <v>79.53</v>
      </c>
      <c r="R6" s="34">
        <f t="shared" si="3"/>
        <v>3740</v>
      </c>
      <c r="S6" s="34">
        <f t="shared" si="3"/>
        <v>19959</v>
      </c>
      <c r="T6" s="34">
        <f t="shared" si="3"/>
        <v>236.71</v>
      </c>
      <c r="U6" s="34">
        <f t="shared" si="3"/>
        <v>84.32</v>
      </c>
      <c r="V6" s="34">
        <f t="shared" si="3"/>
        <v>2194</v>
      </c>
      <c r="W6" s="34">
        <f t="shared" si="3"/>
        <v>0.92</v>
      </c>
      <c r="X6" s="34">
        <f t="shared" si="3"/>
        <v>2384.7800000000002</v>
      </c>
      <c r="Y6" s="35">
        <f>IF(Y7="",NA(),Y7)</f>
        <v>71.12</v>
      </c>
      <c r="Z6" s="35">
        <f t="shared" ref="Z6:AH6" si="4">IF(Z7="",NA(),Z7)</f>
        <v>70.63</v>
      </c>
      <c r="AA6" s="35">
        <f t="shared" si="4"/>
        <v>72.239999999999995</v>
      </c>
      <c r="AB6" s="35">
        <f t="shared" si="4"/>
        <v>70.09</v>
      </c>
      <c r="AC6" s="35">
        <f t="shared" si="4"/>
        <v>69.22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127</v>
      </c>
      <c r="BG6" s="35">
        <f t="shared" ref="BG6:BO6" si="7">IF(BG7="",NA(),BG7)</f>
        <v>385.02</v>
      </c>
      <c r="BH6" s="35">
        <f t="shared" si="7"/>
        <v>25.17</v>
      </c>
      <c r="BI6" s="35">
        <f t="shared" si="7"/>
        <v>189.34</v>
      </c>
      <c r="BJ6" s="35">
        <f t="shared" si="7"/>
        <v>348.37</v>
      </c>
      <c r="BK6" s="35">
        <f t="shared" si="7"/>
        <v>974.93</v>
      </c>
      <c r="BL6" s="35">
        <f t="shared" si="7"/>
        <v>855.8</v>
      </c>
      <c r="BM6" s="35">
        <f t="shared" si="7"/>
        <v>789.46</v>
      </c>
      <c r="BN6" s="35">
        <f t="shared" si="7"/>
        <v>826.83</v>
      </c>
      <c r="BO6" s="35">
        <f t="shared" si="7"/>
        <v>867.83</v>
      </c>
      <c r="BP6" s="34" t="str">
        <f>IF(BP7="","",IF(BP7="-","【-】","【"&amp;SUBSTITUTE(TEXT(BP7,"#,##0.00"),"-","△")&amp;"】"))</f>
        <v>【832.52】</v>
      </c>
      <c r="BQ6" s="35">
        <f>IF(BQ7="",NA(),BQ7)</f>
        <v>100</v>
      </c>
      <c r="BR6" s="35">
        <f t="shared" ref="BR6:BZ6" si="8">IF(BR7="",NA(),BR7)</f>
        <v>100</v>
      </c>
      <c r="BS6" s="35">
        <f t="shared" si="8"/>
        <v>100</v>
      </c>
      <c r="BT6" s="35">
        <f t="shared" si="8"/>
        <v>100</v>
      </c>
      <c r="BU6" s="35">
        <f t="shared" si="8"/>
        <v>100</v>
      </c>
      <c r="BV6" s="35">
        <f t="shared" si="8"/>
        <v>55.32</v>
      </c>
      <c r="BW6" s="35">
        <f t="shared" si="8"/>
        <v>59.8</v>
      </c>
      <c r="BX6" s="35">
        <f t="shared" si="8"/>
        <v>57.77</v>
      </c>
      <c r="BY6" s="35">
        <f t="shared" si="8"/>
        <v>57.31</v>
      </c>
      <c r="BZ6" s="35">
        <f t="shared" si="8"/>
        <v>57.08</v>
      </c>
      <c r="CA6" s="34" t="str">
        <f>IF(CA7="","",IF(CA7="-","【-】","【"&amp;SUBSTITUTE(TEXT(CA7,"#,##0.00"),"-","△")&amp;"】"))</f>
        <v>【60.94】</v>
      </c>
      <c r="CB6" s="35">
        <f>IF(CB7="",NA(),CB7)</f>
        <v>167.82</v>
      </c>
      <c r="CC6" s="35">
        <f t="shared" ref="CC6:CK6" si="9">IF(CC7="",NA(),CC7)</f>
        <v>167.66</v>
      </c>
      <c r="CD6" s="35">
        <f t="shared" si="9"/>
        <v>168.21</v>
      </c>
      <c r="CE6" s="35">
        <f t="shared" si="9"/>
        <v>176.42</v>
      </c>
      <c r="CF6" s="35">
        <f t="shared" si="9"/>
        <v>193.24</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55.98</v>
      </c>
      <c r="CN6" s="35">
        <f t="shared" ref="CN6:CV6" si="10">IF(CN7="",NA(),CN7)</f>
        <v>55.98</v>
      </c>
      <c r="CO6" s="35">
        <f t="shared" si="10"/>
        <v>54.32</v>
      </c>
      <c r="CP6" s="35">
        <f t="shared" si="10"/>
        <v>54.32</v>
      </c>
      <c r="CQ6" s="35">
        <f t="shared" si="10"/>
        <v>53.56</v>
      </c>
      <c r="CR6" s="35">
        <f t="shared" si="10"/>
        <v>60.65</v>
      </c>
      <c r="CS6" s="35">
        <f t="shared" si="10"/>
        <v>51.75</v>
      </c>
      <c r="CT6" s="35">
        <f t="shared" si="10"/>
        <v>50.68</v>
      </c>
      <c r="CU6" s="35">
        <f t="shared" si="10"/>
        <v>50.14</v>
      </c>
      <c r="CV6" s="35">
        <f t="shared" si="10"/>
        <v>54.83</v>
      </c>
      <c r="CW6" s="34" t="str">
        <f>IF(CW7="","",IF(CW7="-","【-】","【"&amp;SUBSTITUTE(TEXT(CW7,"#,##0.00"),"-","△")&amp;"】"))</f>
        <v>【54.84】</v>
      </c>
      <c r="CX6" s="35">
        <f>IF(CX7="",NA(),CX7)</f>
        <v>93.05</v>
      </c>
      <c r="CY6" s="35">
        <f t="shared" ref="CY6:DG6" si="11">IF(CY7="",NA(),CY7)</f>
        <v>94.19</v>
      </c>
      <c r="CZ6" s="35">
        <f t="shared" si="11"/>
        <v>94.74</v>
      </c>
      <c r="DA6" s="35">
        <f t="shared" si="11"/>
        <v>95.22</v>
      </c>
      <c r="DB6" s="35">
        <f t="shared" si="11"/>
        <v>95.72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163228</v>
      </c>
      <c r="D7" s="37">
        <v>47</v>
      </c>
      <c r="E7" s="37">
        <v>17</v>
      </c>
      <c r="F7" s="37">
        <v>5</v>
      </c>
      <c r="G7" s="37">
        <v>0</v>
      </c>
      <c r="H7" s="37" t="s">
        <v>99</v>
      </c>
      <c r="I7" s="37" t="s">
        <v>100</v>
      </c>
      <c r="J7" s="37" t="s">
        <v>101</v>
      </c>
      <c r="K7" s="37" t="s">
        <v>102</v>
      </c>
      <c r="L7" s="37" t="s">
        <v>103</v>
      </c>
      <c r="M7" s="37" t="s">
        <v>104</v>
      </c>
      <c r="N7" s="38" t="s">
        <v>105</v>
      </c>
      <c r="O7" s="38" t="s">
        <v>106</v>
      </c>
      <c r="P7" s="38">
        <v>11.03</v>
      </c>
      <c r="Q7" s="38">
        <v>79.53</v>
      </c>
      <c r="R7" s="38">
        <v>3740</v>
      </c>
      <c r="S7" s="38">
        <v>19959</v>
      </c>
      <c r="T7" s="38">
        <v>236.71</v>
      </c>
      <c r="U7" s="38">
        <v>84.32</v>
      </c>
      <c r="V7" s="38">
        <v>2194</v>
      </c>
      <c r="W7" s="38">
        <v>0.92</v>
      </c>
      <c r="X7" s="38">
        <v>2384.7800000000002</v>
      </c>
      <c r="Y7" s="38">
        <v>71.12</v>
      </c>
      <c r="Z7" s="38">
        <v>70.63</v>
      </c>
      <c r="AA7" s="38">
        <v>72.239999999999995</v>
      </c>
      <c r="AB7" s="38">
        <v>70.09</v>
      </c>
      <c r="AC7" s="38">
        <v>69.22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127</v>
      </c>
      <c r="BG7" s="38">
        <v>385.02</v>
      </c>
      <c r="BH7" s="38">
        <v>25.17</v>
      </c>
      <c r="BI7" s="38">
        <v>189.34</v>
      </c>
      <c r="BJ7" s="38">
        <v>348.37</v>
      </c>
      <c r="BK7" s="38">
        <v>974.93</v>
      </c>
      <c r="BL7" s="38">
        <v>855.8</v>
      </c>
      <c r="BM7" s="38">
        <v>789.46</v>
      </c>
      <c r="BN7" s="38">
        <v>826.83</v>
      </c>
      <c r="BO7" s="38">
        <v>867.83</v>
      </c>
      <c r="BP7" s="38">
        <v>832.52</v>
      </c>
      <c r="BQ7" s="38">
        <v>100</v>
      </c>
      <c r="BR7" s="38">
        <v>100</v>
      </c>
      <c r="BS7" s="38">
        <v>100</v>
      </c>
      <c r="BT7" s="38">
        <v>100</v>
      </c>
      <c r="BU7" s="38">
        <v>100</v>
      </c>
      <c r="BV7" s="38">
        <v>55.32</v>
      </c>
      <c r="BW7" s="38">
        <v>59.8</v>
      </c>
      <c r="BX7" s="38">
        <v>57.77</v>
      </c>
      <c r="BY7" s="38">
        <v>57.31</v>
      </c>
      <c r="BZ7" s="38">
        <v>57.08</v>
      </c>
      <c r="CA7" s="38">
        <v>60.94</v>
      </c>
      <c r="CB7" s="38">
        <v>167.82</v>
      </c>
      <c r="CC7" s="38">
        <v>167.66</v>
      </c>
      <c r="CD7" s="38">
        <v>168.21</v>
      </c>
      <c r="CE7" s="38">
        <v>176.42</v>
      </c>
      <c r="CF7" s="38">
        <v>193.24</v>
      </c>
      <c r="CG7" s="38">
        <v>283.17</v>
      </c>
      <c r="CH7" s="38">
        <v>263.76</v>
      </c>
      <c r="CI7" s="38">
        <v>274.35000000000002</v>
      </c>
      <c r="CJ7" s="38">
        <v>273.52</v>
      </c>
      <c r="CK7" s="38">
        <v>274.99</v>
      </c>
      <c r="CL7" s="38">
        <v>253.04</v>
      </c>
      <c r="CM7" s="38">
        <v>55.98</v>
      </c>
      <c r="CN7" s="38">
        <v>55.98</v>
      </c>
      <c r="CO7" s="38">
        <v>54.32</v>
      </c>
      <c r="CP7" s="38">
        <v>54.32</v>
      </c>
      <c r="CQ7" s="38">
        <v>53.56</v>
      </c>
      <c r="CR7" s="38">
        <v>60.65</v>
      </c>
      <c r="CS7" s="38">
        <v>51.75</v>
      </c>
      <c r="CT7" s="38">
        <v>50.68</v>
      </c>
      <c r="CU7" s="38">
        <v>50.14</v>
      </c>
      <c r="CV7" s="38">
        <v>54.83</v>
      </c>
      <c r="CW7" s="38">
        <v>54.84</v>
      </c>
      <c r="CX7" s="38">
        <v>93.05</v>
      </c>
      <c r="CY7" s="38">
        <v>94.19</v>
      </c>
      <c r="CZ7" s="38">
        <v>94.74</v>
      </c>
      <c r="DA7" s="38">
        <v>95.22</v>
      </c>
      <c r="DB7" s="38">
        <v>95.72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2022-01-12T01:17:19Z</dcterms:modified>
</cp:coreProperties>
</file>