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13立山町\下水道（法非適用）\"/>
    </mc:Choice>
  </mc:AlternateContent>
  <xr:revisionPtr revIDLastSave="0" documentId="13_ncr:1_{B3911577-524F-45CF-A498-8FCE5CF4695A}" xr6:coauthVersionLast="36" xr6:coauthVersionMax="36" xr10:uidLastSave="{00000000-0000-0000-0000-000000000000}"/>
  <workbookProtection workbookAlgorithmName="SHA-512" workbookHashValue="PZ/A8WjgVyd9Fbn4pmOwmIstqcRE8dtbNCcMxkA7TQ47vTi1nvkILt0XYAjYIfrzdfhc5AQTpGQ1WYSWn91Akg==" workbookSaltValue="RUjlz89cfF03qbObBBsdS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<sst xmlns="http://schemas.openxmlformats.org/spreadsheetml/2006/main" count="236" uniqueCount="120">
  <si>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</si>
  <si>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</si>
  <si>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</si>
  <si>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</si>
  <si>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</si>
  <si>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</si>
  <si>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</si>
  <si>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</si>
  <si>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</si>
  <si>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</si>
  <si>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</si>
  <si>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</si>
  <si>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</si>
  <si>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</si>
  <si>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</si>
  <si>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</si>
  <si>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</si>
  <si>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</si>
  <si>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</si>
  <si>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</si>
  <si>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</si>
  <si>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</si>
  <si>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</si>
  <si>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</si>
  <si>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</si>
  <si>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</si>
  <si>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</si>
  <si>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</si>
  <si>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</si>
  <si>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</si>
  <si>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</si>
  <si>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</si>
  <si>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</si>
  <si>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</si>
  <si>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</si>
  <si>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</si>
  <si>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</si>
  <si>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</si>
  <si>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</si>
  <si>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</si>
  <si>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</si>
  <si>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</si>
  <si>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</si>
  <si>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</si>
  <si>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</si>
  <si>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</si>
  <si>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</si>
  <si>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</si>
  <si>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</si>
  <si>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</si>
  <si>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</si>
  <si>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</si>
  <si>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</si>
  <si>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</si>
  <si>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</si>
  <si>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</si>
  <si>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</si>
  <si>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</si>
  <si>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</si>
  <si>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</si>
  <si>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</si>
  <si>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</si>
  <si>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</si>
  <si>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</si>
  <si>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</si>
  <si>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</si>
  <si>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</si>
  <si>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</si>
  <si>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</si>
  <si>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</si>
  <si>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</si>
  <si>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</si>
  <si>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</si>
  <si>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</si>
  <si>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</si>
  <si>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</si>
  <si>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</si>
  <si>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</si>
  <si>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</si>
  <si>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</si>
  <si>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</si>
  <si>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</si>
  <si>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</si>
  <si>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</si>
  <si>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</si>
  <si>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</si>
  <si>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</si>
  <si>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</si>
  <si>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</si>
  <si>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</si>
  <si>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</si>
  <si>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</si>
  <si>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</si>
  <si>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</si>
  <si>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</si>
  <si>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</si>
  <si>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</si>
  <si>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</si>
  <si>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</si>
  <si>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</si>
  <si>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</si>
  <si>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</si>
  <si>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</si>
  <si>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</si>
  <si>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</si>
  <si>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</si>
  <si>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</si>
  <si>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</si>
  <si>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</si>
  <si>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</si>
  <si>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</si>
  <si>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</si>
  <si>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</si>
  <si>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</si>
  <si>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</si>
  <si>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</si>
  <si>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</si>
  <si>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及び経費回収率共に100%を大きく下回っており、収益の増加及び管理費の削減が必要不可欠である。しかし、中山間地域で行っている農業集落排水事業での劇的な収益の改善の見込みはあまりないと思われる。そのため今後の運用については、立山町内人口推移及び各施設の利用状況等を踏まえ、計画的な修繕を行いながら、施設更新及び縮小を行っていく方がよいのか、他団体と管路接合を行い広域化・共同化を進めていく方がよいのかを、定期的に見直し、計画的かつ効率的な運用方法を根本から考えていくことが大切である。</t>
    <phoneticPr fontId="4"/>
  </si>
  <si>
    <t>　立山町農業集落排水の整備開始は平成7年度であるため、現在標準耐用年数を超過している管渠は無い。そのため、現在は、管渠の更新工事は実施はしていないが、標準耐用年数を迎える前に計画的に更新工事を行なっていかなければならない。
　処理施設内に設置してある、汚水ポンプなど使用頻度が高い部材については故障など発生してきているため、今後は計画的な交換等が必要である。</t>
    <rPh sb="113" eb="115">
      <t>ショリ</t>
    </rPh>
    <rPh sb="117" eb="118">
      <t>ナイ</t>
    </rPh>
    <rPh sb="119" eb="121">
      <t>セッチ</t>
    </rPh>
    <phoneticPr fontId="4"/>
  </si>
  <si>
    <t>　建設時の元利償還金がピーク時期を迎えており、現在は利子の金額が年々下がる時期に入ってきている。また令和元年10月に料金改定を行ったことによる収益が増えたため、今後は増加傾向になると考えられる。
　本事業は類似事業の中で比べると、企業債残高は多く残っているが、今後大きな起債予定がないため、今後は償還が順次完了するにつれて、類似団体平均値に近づいて行くものと考えられる。
平成28年度の資本費見直し以降、経費回収率は類似団体平均と比べて良い数字となっている。しかし、処理施設内にある機械設備の故障が昨年少なかった分、ぶり返しが発生し修理・交換を行ったことにより汚水処理原価が急騰した。
　コロナ下であるため、自宅で過ごすことが増えたことにより、排水量が増加したのではないかと考えている。農業集落排水区域内に、酒造施設が建設されたことや今後もコロナ下での生活様式が続くことが考えられるため、利用率は向上していくのではないかと思われる。
　水洗化に向けての取組により、水洗化率は徐々に改善してきているが、区域内住民の高齢化による接続費用の問題で、成長率は鈍化してきている。支援事業がない限り、劇的な改善は見込めないだろう。</t>
    <rPh sb="50" eb="54">
      <t>レイワガンネン</t>
    </rPh>
    <rPh sb="56" eb="57">
      <t>ガツ</t>
    </rPh>
    <rPh sb="71" eb="73">
      <t>シュウエキ</t>
    </rPh>
    <rPh sb="74" eb="75">
      <t>フ</t>
    </rPh>
    <rPh sb="80" eb="82">
      <t>コンゴ</t>
    </rPh>
    <rPh sb="83" eb="87">
      <t>ゾウカケイコウ</t>
    </rPh>
    <rPh sb="91" eb="92">
      <t>カンガ</t>
    </rPh>
    <rPh sb="132" eb="133">
      <t>オオ</t>
    </rPh>
    <rPh sb="145" eb="147">
      <t>コンゴ</t>
    </rPh>
    <rPh sb="148" eb="150">
      <t>ショウカン</t>
    </rPh>
    <rPh sb="151" eb="153">
      <t>ジュンジ</t>
    </rPh>
    <rPh sb="153" eb="155">
      <t>カンリョウ</t>
    </rPh>
    <rPh sb="162" eb="166">
      <t>ルイジダンタイ</t>
    </rPh>
    <rPh sb="166" eb="169">
      <t>ヘイキンチ</t>
    </rPh>
    <rPh sb="170" eb="171">
      <t>チカ</t>
    </rPh>
    <rPh sb="174" eb="175">
      <t>イ</t>
    </rPh>
    <rPh sb="179" eb="180">
      <t>カンガ</t>
    </rPh>
    <rPh sb="233" eb="235">
      <t>ショリ</t>
    </rPh>
    <rPh sb="235" eb="237">
      <t>シセツ</t>
    </rPh>
    <rPh sb="237" eb="238">
      <t>ナイ</t>
    </rPh>
    <rPh sb="297" eb="298">
      <t>カ</t>
    </rPh>
    <rPh sb="304" eb="306">
      <t>ジタク</t>
    </rPh>
    <rPh sb="307" eb="308">
      <t>ス</t>
    </rPh>
    <rPh sb="313" eb="314">
      <t>フ</t>
    </rPh>
    <rPh sb="322" eb="325">
      <t>ハイスイリョウ</t>
    </rPh>
    <rPh sb="326" eb="328">
      <t>ゾウカ</t>
    </rPh>
    <rPh sb="337" eb="338">
      <t>カンガ</t>
    </rPh>
    <rPh sb="343" eb="352">
      <t>ノウギョウシュウラクハイスイクイキナイ</t>
    </rPh>
    <rPh sb="354" eb="358">
      <t>シュゾウシセツ</t>
    </rPh>
    <rPh sb="359" eb="361">
      <t>ケンセツ</t>
    </rPh>
    <rPh sb="367" eb="369">
      <t>コンゴ</t>
    </rPh>
    <rPh sb="373" eb="374">
      <t>カ</t>
    </rPh>
    <rPh sb="376" eb="380">
      <t>セイカツヨウシキ</t>
    </rPh>
    <rPh sb="381" eb="382">
      <t>ツヅ</t>
    </rPh>
    <rPh sb="386" eb="387">
      <t>カンガ</t>
    </rPh>
    <rPh sb="394" eb="397">
      <t>リヨウリツ</t>
    </rPh>
    <rPh sb="398" eb="400">
      <t>コウジョウ</t>
    </rPh>
    <rPh sb="411" eb="412">
      <t>オモ</t>
    </rPh>
    <rPh sb="418" eb="421">
      <t>スイセンカ</t>
    </rPh>
    <rPh sb="422" eb="423">
      <t>ム</t>
    </rPh>
    <rPh sb="426" eb="428">
      <t>トリクミ</t>
    </rPh>
    <rPh sb="432" eb="436">
      <t>スイセンカリツ</t>
    </rPh>
    <rPh sb="450" eb="455">
      <t>クイキナイジュウミン</t>
    </rPh>
    <rPh sb="456" eb="459">
      <t>コウレイカ</t>
    </rPh>
    <rPh sb="462" eb="464">
      <t>セツゾク</t>
    </rPh>
    <rPh sb="464" eb="466">
      <t>ヒヨウ</t>
    </rPh>
    <rPh sb="467" eb="469">
      <t>モンダイ</t>
    </rPh>
    <rPh sb="471" eb="474">
      <t>セイチョウリツ</t>
    </rPh>
    <rPh sb="475" eb="477">
      <t>ドンカ</t>
    </rPh>
    <rPh sb="484" eb="488">
      <t>シエンジギョウ</t>
    </rPh>
    <rPh sb="491" eb="492">
      <t>カギ</t>
    </rPh>
    <rPh sb="494" eb="496">
      <t>ゲキテキ</t>
    </rPh>
    <rPh sb="497" eb="499">
      <t>カイゼン</t>
    </rPh>
    <rPh sb="500" eb="50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</si>
</sst>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48-4FD8-952C-503F4F85C69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4848-4FD8-952C-503F4F85C69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48.12</c:v>
                </c:pt>
                <c:pt idx="1">
                  <c:v>49.15</c:v>
                </c:pt>
                <c:pt idx="2">
                  <c:v>47.65</c:v>
                </c:pt>
                <c:pt idx="3">
                  <c:v>44.83</c:v>
                </c:pt>
                <c:pt idx="4">
                  <c:v>54.61</c:v>
                </c:pt>
              </c:numCache>
            </c:numRef>
          </c:val>
          <c:extLst>
            <c:ext xmlns:c16="http://schemas.microsoft.com/office/drawing/2014/chart" uri="{C3380CC4-5D6E-409C-BE32-E72D297353CC}">
              <c16:uniqueId val="{00000000-295C-4B28-80B3-FE1EAB42E7A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295C-4B28-80B3-FE1EAB42E7A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76.14</c:v>
                </c:pt>
                <c:pt idx="1">
                  <c:v>77.56</c:v>
                </c:pt>
                <c:pt idx="2">
                  <c:v>78.5</c:v>
                </c:pt>
                <c:pt idx="3">
                  <c:v>79.790000000000006</c:v>
                </c:pt>
                <c:pt idx="4">
                  <c:v>80.489999999999995</c:v>
                </c:pt>
              </c:numCache>
            </c:numRef>
          </c:val>
          <c:extLst>
            <c:ext xmlns:c16="http://schemas.microsoft.com/office/drawing/2014/chart" uri="{C3380CC4-5D6E-409C-BE32-E72D297353CC}">
              <c16:uniqueId val="{00000000-B208-4911-9AA6-BD78E16676F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B208-4911-9AA6-BD78E16676F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47.18</c:v>
                </c:pt>
                <c:pt idx="1">
                  <c:v>43.64</c:v>
                </c:pt>
                <c:pt idx="2">
                  <c:v>43.7</c:v>
                </c:pt>
                <c:pt idx="3">
                  <c:v>40.630000000000003</c:v>
                </c:pt>
                <c:pt idx="4">
                  <c:v>44.38</c:v>
                </c:pt>
              </c:numCache>
            </c:numRef>
          </c:val>
          <c:extLst>
            <c:ext xmlns:c16="http://schemas.microsoft.com/office/drawing/2014/chart" uri="{C3380CC4-5D6E-409C-BE32-E72D297353CC}">
              <c16:uniqueId val="{00000000-7303-4E15-A1F0-29160555383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03-4E15-A1F0-29160555383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39-4B78-B2C1-2B06B418B4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39-4B78-B2C1-2B06B418B4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12-4230-910A-B0B95218788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12-4230-910A-B0B95218788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9C-41BD-9AAA-7F1ABE0C912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9C-41BD-9AAA-7F1ABE0C912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2F-48EB-9119-AC63DB638B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2F-48EB-9119-AC63DB638B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6589.98</c:v>
                </c:pt>
                <c:pt idx="1">
                  <c:v>4282.6899999999996</c:v>
                </c:pt>
                <c:pt idx="2">
                  <c:v>4258</c:v>
                </c:pt>
                <c:pt idx="3">
                  <c:v>3663.47</c:v>
                </c:pt>
                <c:pt idx="4">
                  <c:v>3222.13</c:v>
                </c:pt>
              </c:numCache>
            </c:numRef>
          </c:val>
          <c:extLst>
            <c:ext xmlns:c16="http://schemas.microsoft.com/office/drawing/2014/chart" uri="{C3380CC4-5D6E-409C-BE32-E72D297353CC}">
              <c16:uniqueId val="{00000000-1D6B-4C28-9DA7-2FD6AABC429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D6B-4C28-9DA7-2FD6AABC429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61.95</c:v>
                </c:pt>
                <c:pt idx="1">
                  <c:v>74.11</c:v>
                </c:pt>
                <c:pt idx="2">
                  <c:v>67.569999999999993</c:v>
                </c:pt>
                <c:pt idx="3">
                  <c:v>86.01</c:v>
                </c:pt>
                <c:pt idx="4">
                  <c:v>62.68</c:v>
                </c:pt>
              </c:numCache>
            </c:numRef>
          </c:val>
          <c:extLst>
            <c:ext xmlns:c16="http://schemas.microsoft.com/office/drawing/2014/chart" uri="{C3380CC4-5D6E-409C-BE32-E72D297353CC}">
              <c16:uniqueId val="{00000000-76D3-42EA-8E7C-6E59BF0C348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76D3-42EA-8E7C-6E59BF0C348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273.14</c:v>
                </c:pt>
                <c:pt idx="1">
                  <c:v>229.66</c:v>
                </c:pt>
                <c:pt idx="2">
                  <c:v>251.69</c:v>
                </c:pt>
                <c:pt idx="3">
                  <c:v>209.82</c:v>
                </c:pt>
                <c:pt idx="4">
                  <c:v>317.8</c:v>
                </c:pt>
              </c:numCache>
            </c:numRef>
          </c:val>
          <c:extLst>
            <c:ext xmlns:c16="http://schemas.microsoft.com/office/drawing/2014/chart" uri="{C3380CC4-5D6E-409C-BE32-E72D297353CC}">
              <c16:uniqueId val="{00000000-7A3E-449D-A49C-31578A531C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7A3E-449D-A49C-31578A531C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6" zoomScaleNormal="100" workbookViewId="0">
      <selection activeCell="BK25" sqref="BK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立山町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25497</v>
      </c>
      <c r="AM8" s="69"/>
      <c r="AN8" s="69"/>
      <c r="AO8" s="69"/>
      <c r="AP8" s="69"/>
      <c r="AQ8" s="69"/>
      <c r="AR8" s="69"/>
      <c r="AS8" s="69"/>
      <c r="AT8" s="68">
        <f>データ!T6</f>
        <v>307.29000000000002</v>
      </c>
      <c r="AU8" s="68"/>
      <c r="AV8" s="68"/>
      <c r="AW8" s="68"/>
      <c r="AX8" s="68"/>
      <c r="AY8" s="68"/>
      <c r="AZ8" s="68"/>
      <c r="BA8" s="68"/>
      <c r="BB8" s="68">
        <f>データ!U6</f>
        <v>82.97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8.11</v>
      </c>
      <c r="Q10" s="68"/>
      <c r="R10" s="68"/>
      <c r="S10" s="68"/>
      <c r="T10" s="68"/>
      <c r="U10" s="68"/>
      <c r="V10" s="68"/>
      <c r="W10" s="68">
        <f>データ!Q6</f>
        <v>91.26</v>
      </c>
      <c r="X10" s="68"/>
      <c r="Y10" s="68"/>
      <c r="Z10" s="68"/>
      <c r="AA10" s="68"/>
      <c r="AB10" s="68"/>
      <c r="AC10" s="68"/>
      <c r="AD10" s="69">
        <f>データ!R6</f>
        <v>3740</v>
      </c>
      <c r="AE10" s="69"/>
      <c r="AF10" s="69"/>
      <c r="AG10" s="69"/>
      <c r="AH10" s="69"/>
      <c r="AI10" s="69"/>
      <c r="AJ10" s="69"/>
      <c r="AK10" s="2"/>
      <c r="AL10" s="69">
        <f>データ!V6</f>
        <v>2061</v>
      </c>
      <c r="AM10" s="69"/>
      <c r="AN10" s="69"/>
      <c r="AO10" s="69"/>
      <c r="AP10" s="69"/>
      <c r="AQ10" s="69"/>
      <c r="AR10" s="69"/>
      <c r="AS10" s="69"/>
      <c r="AT10" s="68">
        <f>データ!W6</f>
        <v>1.04</v>
      </c>
      <c r="AU10" s="68"/>
      <c r="AV10" s="68"/>
      <c r="AW10" s="68"/>
      <c r="AX10" s="68"/>
      <c r="AY10" s="68"/>
      <c r="AZ10" s="68"/>
      <c r="BA10" s="68"/>
      <c r="BB10" s="68">
        <f>データ!X6</f>
        <v>1981.73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44</v>
      </c>
      <c r="O86" s="26" t="str">
        <f>データ!EO6</f>
        <v>【0.16】</v>
      </c>
    </row>
  </sheetData>
  <sheetProtection algorithmName="SHA-512" hashValue="qtI5x9PRrXMc18c0C8LeLEP5MUoEUJYL4jMkvRtW6d6LkiW6SS5EocJZmf3Xe9j2k0WBqtjURbJgvJbN9VzyIw==" saltValue="h04cWfTSgGj2D6R8Uvhf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163236</v>
      </c>
      <c r="D6" s="33">
        <f t="shared" si="3"/>
        <v>47</v>
      </c>
      <c r="E6" s="33">
        <f t="shared" si="3"/>
        <v>17</v>
      </c>
      <c r="F6" s="33">
        <f t="shared" si="3"/>
        <v>5</v>
      </c>
      <c r="G6" s="33">
        <f t="shared" si="3"/>
        <v>0</v>
      </c>
      <c r="H6" s="33" t="str">
        <f t="shared" si="3"/>
        <v>富山県　立山町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8.11</v>
      </c>
      <c r="Q6" s="34">
        <f t="shared" si="3"/>
        <v>91.26</v>
      </c>
      <c r="R6" s="34">
        <f t="shared" si="3"/>
        <v>3740</v>
      </c>
      <c r="S6" s="34">
        <f t="shared" si="3"/>
        <v>25497</v>
      </c>
      <c r="T6" s="34">
        <f t="shared" si="3"/>
        <v>307.29000000000002</v>
      </c>
      <c r="U6" s="34">
        <f t="shared" si="3"/>
        <v>82.97</v>
      </c>
      <c r="V6" s="34">
        <f t="shared" si="3"/>
        <v>2061</v>
      </c>
      <c r="W6" s="34">
        <f t="shared" si="3"/>
        <v>1.04</v>
      </c>
      <c r="X6" s="34">
        <f t="shared" si="3"/>
        <v>1981.73</v>
      </c>
      <c r="Y6" s="35">
        <f>IF(Y7="",NA(),Y7)</f>
        <v>47.18</v>
      </c>
      <c r="Z6" s="35">
        <f t="shared" ref="Z6:AH6" si="4">IF(Z7="",NA(),Z7)</f>
        <v>43.64</v>
      </c>
      <c r="AA6" s="35">
        <f t="shared" si="4"/>
        <v>43.7</v>
      </c>
      <c r="AB6" s="35">
        <f t="shared" si="4"/>
        <v>40.630000000000003</v>
      </c>
      <c r="AC6" s="35">
        <f t="shared" si="4"/>
        <v>44.38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6589.98</v>
      </c>
      <c r="BG6" s="35">
        <f t="shared" ref="BG6:BO6" si="7">IF(BG7="",NA(),BG7)</f>
        <v>4282.6899999999996</v>
      </c>
      <c r="BH6" s="35">
        <f t="shared" si="7"/>
        <v>4258</v>
      </c>
      <c r="BI6" s="35">
        <f t="shared" si="7"/>
        <v>3663.47</v>
      </c>
      <c r="BJ6" s="35">
        <f t="shared" si="7"/>
        <v>3222.13</v>
      </c>
      <c r="BK6" s="35">
        <f t="shared" si="7"/>
        <v>974.93</v>
      </c>
      <c r="BL6" s="35">
        <f t="shared" si="7"/>
        <v>855.8</v>
      </c>
      <c r="BM6" s="35">
        <f t="shared" si="7"/>
        <v>789.46</v>
      </c>
      <c r="BN6" s="35">
        <f t="shared" si="7"/>
        <v>826.83</v>
      </c>
      <c r="BO6" s="35">
        <f t="shared" si="7"/>
        <v>867.83</v>
      </c>
      <c r="BP6" s="34" t="str">
        <f>IF(BP7="","",IF(BP7="-","【-】","【"&amp;SUBSTITUTE(TEXT(BP7,"#,##0.00"),"-","△")&amp;"】"))</f>
        <v>【832.52】</v>
      </c>
      <c r="BQ6" s="35">
        <f>IF(BQ7="",NA(),BQ7)</f>
        <v>61.95</v>
      </c>
      <c r="BR6" s="35">
        <f t="shared" ref="BR6:BZ6" si="8">IF(BR7="",NA(),BR7)</f>
        <v>74.11</v>
      </c>
      <c r="BS6" s="35">
        <f t="shared" si="8"/>
        <v>67.569999999999993</v>
      </c>
      <c r="BT6" s="35">
        <f t="shared" si="8"/>
        <v>86.01</v>
      </c>
      <c r="BU6" s="35">
        <f t="shared" si="8"/>
        <v>62.68</v>
      </c>
      <c r="BV6" s="35">
        <f t="shared" si="8"/>
        <v>55.32</v>
      </c>
      <c r="BW6" s="35">
        <f t="shared" si="8"/>
        <v>59.8</v>
      </c>
      <c r="BX6" s="35">
        <f t="shared" si="8"/>
        <v>57.77</v>
      </c>
      <c r="BY6" s="35">
        <f t="shared" si="8"/>
        <v>57.31</v>
      </c>
      <c r="BZ6" s="35">
        <f t="shared" si="8"/>
        <v>57.08</v>
      </c>
      <c r="CA6" s="34" t="str">
        <f>IF(CA7="","",IF(CA7="-","【-】","【"&amp;SUBSTITUTE(TEXT(CA7,"#,##0.00"),"-","△")&amp;"】"))</f>
        <v>【60.94】</v>
      </c>
      <c r="CB6" s="35">
        <f>IF(CB7="",NA(),CB7)</f>
        <v>273.14</v>
      </c>
      <c r="CC6" s="35">
        <f t="shared" ref="CC6:CK6" si="9">IF(CC7="",NA(),CC7)</f>
        <v>229.66</v>
      </c>
      <c r="CD6" s="35">
        <f t="shared" si="9"/>
        <v>251.69</v>
      </c>
      <c r="CE6" s="35">
        <f t="shared" si="9"/>
        <v>209.82</v>
      </c>
      <c r="CF6" s="35">
        <f t="shared" si="9"/>
        <v>317.8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48.12</v>
      </c>
      <c r="CN6" s="35">
        <f t="shared" ref="CN6:CV6" si="10">IF(CN7="",NA(),CN7)</f>
        <v>49.15</v>
      </c>
      <c r="CO6" s="35">
        <f t="shared" si="10"/>
        <v>47.65</v>
      </c>
      <c r="CP6" s="35">
        <f t="shared" si="10"/>
        <v>44.83</v>
      </c>
      <c r="CQ6" s="35">
        <f t="shared" si="10"/>
        <v>54.61</v>
      </c>
      <c r="CR6" s="35">
        <f t="shared" si="10"/>
        <v>60.65</v>
      </c>
      <c r="CS6" s="35">
        <f t="shared" si="10"/>
        <v>51.75</v>
      </c>
      <c r="CT6" s="35">
        <f t="shared" si="10"/>
        <v>50.68</v>
      </c>
      <c r="CU6" s="35">
        <f t="shared" si="10"/>
        <v>50.14</v>
      </c>
      <c r="CV6" s="35">
        <f t="shared" si="10"/>
        <v>54.83</v>
      </c>
      <c r="CW6" s="34" t="str">
        <f>IF(CW7="","",IF(CW7="-","【-】","【"&amp;SUBSTITUTE(TEXT(CW7,"#,##0.00"),"-","△")&amp;"】"))</f>
        <v>【54.84】</v>
      </c>
      <c r="CX6" s="35">
        <f>IF(CX7="",NA(),CX7)</f>
        <v>76.14</v>
      </c>
      <c r="CY6" s="35">
        <f t="shared" ref="CY6:DG6" si="11">IF(CY7="",NA(),CY7)</f>
        <v>77.56</v>
      </c>
      <c r="CZ6" s="35">
        <f t="shared" si="11"/>
        <v>78.5</v>
      </c>
      <c r="DA6" s="35">
        <f t="shared" si="11"/>
        <v>79.790000000000006</v>
      </c>
      <c r="DB6" s="35">
        <f t="shared" si="11"/>
        <v>80.489999999999995</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163236</v>
      </c>
      <c r="D7" s="37">
        <v>47</v>
      </c>
      <c r="E7" s="37">
        <v>17</v>
      </c>
      <c r="F7" s="37">
        <v>5</v>
      </c>
      <c r="G7" s="37">
        <v>0</v>
      </c>
      <c r="H7" s="37" t="s">
        <v>98</v>
      </c>
      <c r="I7" s="37" t="s">
        <v>99</v>
      </c>
      <c r="J7" s="37" t="s">
        <v>100</v>
      </c>
      <c r="K7" s="37" t="s">
        <v>101</v>
      </c>
      <c r="L7" s="37" t="s">
        <v>102</v>
      </c>
      <c r="M7" s="37" t="s">
        <v>103</v>
      </c>
      <c r="N7" s="38" t="s">
        <v>104</v>
      </c>
      <c r="O7" s="38" t="s">
        <v>105</v>
      </c>
      <c r="P7" s="38">
        <v>8.11</v>
      </c>
      <c r="Q7" s="38">
        <v>91.26</v>
      </c>
      <c r="R7" s="38">
        <v>3740</v>
      </c>
      <c r="S7" s="38">
        <v>25497</v>
      </c>
      <c r="T7" s="38">
        <v>307.29000000000002</v>
      </c>
      <c r="U7" s="38">
        <v>82.97</v>
      </c>
      <c r="V7" s="38">
        <v>2061</v>
      </c>
      <c r="W7" s="38">
        <v>1.04</v>
      </c>
      <c r="X7" s="38">
        <v>1981.73</v>
      </c>
      <c r="Y7" s="38">
        <v>47.18</v>
      </c>
      <c r="Z7" s="38">
        <v>43.64</v>
      </c>
      <c r="AA7" s="38">
        <v>43.7</v>
      </c>
      <c r="AB7" s="38">
        <v>40.630000000000003</v>
      </c>
      <c r="AC7" s="38">
        <v>44.38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6589.98</v>
      </c>
      <c r="BG7" s="38">
        <v>4282.6899999999996</v>
      </c>
      <c r="BH7" s="38">
        <v>4258</v>
      </c>
      <c r="BI7" s="38">
        <v>3663.47</v>
      </c>
      <c r="BJ7" s="38">
        <v>3222.13</v>
      </c>
      <c r="BK7" s="38">
        <v>974.93</v>
      </c>
      <c r="BL7" s="38">
        <v>855.8</v>
      </c>
      <c r="BM7" s="38">
        <v>789.46</v>
      </c>
      <c r="BN7" s="38">
        <v>826.83</v>
      </c>
      <c r="BO7" s="38">
        <v>867.83</v>
      </c>
      <c r="BP7" s="38">
        <v>832.52</v>
      </c>
      <c r="BQ7" s="38">
        <v>61.95</v>
      </c>
      <c r="BR7" s="38">
        <v>74.11</v>
      </c>
      <c r="BS7" s="38">
        <v>67.569999999999993</v>
      </c>
      <c r="BT7" s="38">
        <v>86.01</v>
      </c>
      <c r="BU7" s="38">
        <v>62.68</v>
      </c>
      <c r="BV7" s="38">
        <v>55.32</v>
      </c>
      <c r="BW7" s="38">
        <v>59.8</v>
      </c>
      <c r="BX7" s="38">
        <v>57.77</v>
      </c>
      <c r="BY7" s="38">
        <v>57.31</v>
      </c>
      <c r="BZ7" s="38">
        <v>57.08</v>
      </c>
      <c r="CA7" s="38">
        <v>60.94</v>
      </c>
      <c r="CB7" s="38">
        <v>273.14</v>
      </c>
      <c r="CC7" s="38">
        <v>229.66</v>
      </c>
      <c r="CD7" s="38">
        <v>251.69</v>
      </c>
      <c r="CE7" s="38">
        <v>209.82</v>
      </c>
      <c r="CF7" s="38">
        <v>317.8</v>
      </c>
      <c r="CG7" s="38">
        <v>283.17</v>
      </c>
      <c r="CH7" s="38">
        <v>263.76</v>
      </c>
      <c r="CI7" s="38">
        <v>274.35000000000002</v>
      </c>
      <c r="CJ7" s="38">
        <v>273.52</v>
      </c>
      <c r="CK7" s="38">
        <v>274.99</v>
      </c>
      <c r="CL7" s="38">
        <v>253.04</v>
      </c>
      <c r="CM7" s="38">
        <v>48.12</v>
      </c>
      <c r="CN7" s="38">
        <v>49.15</v>
      </c>
      <c r="CO7" s="38">
        <v>47.65</v>
      </c>
      <c r="CP7" s="38">
        <v>44.83</v>
      </c>
      <c r="CQ7" s="38">
        <v>54.61</v>
      </c>
      <c r="CR7" s="38">
        <v>60.65</v>
      </c>
      <c r="CS7" s="38">
        <v>51.75</v>
      </c>
      <c r="CT7" s="38">
        <v>50.68</v>
      </c>
      <c r="CU7" s="38">
        <v>50.14</v>
      </c>
      <c r="CV7" s="38">
        <v>54.83</v>
      </c>
      <c r="CW7" s="38">
        <v>54.84</v>
      </c>
      <c r="CX7" s="38">
        <v>76.14</v>
      </c>
      <c r="CY7" s="38">
        <v>77.56</v>
      </c>
      <c r="CZ7" s="38">
        <v>78.5</v>
      </c>
      <c r="DA7" s="38">
        <v>79.790000000000006</v>
      </c>
      <c r="DB7" s="38">
        <v>80.489999999999995</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2022-01-18T04:02:22Z</cp:lastPrinted>
  <dcterms:created xsi:type="dcterms:W3CDTF">2021-12-03T07:57:48Z</dcterms:created>
  <dcterms:modified xsi:type="dcterms:W3CDTF">2022-02-24T02:19:58Z</dcterms:modified>
  <cp:category/>
</cp:coreProperties>
</file>