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令和3年度\水道課\■管理係■\中西\調査もの\20220111_公営企業に係る経営比較分析表（令和２年度決算）の分析について\02県への回答\"/>
    </mc:Choice>
  </mc:AlternateContent>
  <workbookProtection workbookAlgorithmName="SHA-512" workbookHashValue="jurFg745DIG72NPi4TExKSyNFTcJ26v7nfaGeNX0m+p0KSXMSWTtn0te2bQKiG6324nngKnFT3AV7eBbyTMCfQ==" workbookSaltValue="u1eDomVGwadHVgTclJW15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<sst xmlns="http://schemas.openxmlformats.org/spreadsheetml/2006/main" count="269" uniqueCount="121">
  <si>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</si>
  <si>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</si>
  <si>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</si>
  <si>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</si>
  <si>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</si>
  <si>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</si>
  <si>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</si>
  <si>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</si>
  <si>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</si>
  <si>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</si>
  <si>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</si>
  <si>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</si>
  <si>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</si>
  <si>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</si>
  <si>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</si>
  <si>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</si>
  <si>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</si>
  <si>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</si>
  <si>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</si>
  <si>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</si>
  <si>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</si>
  <si>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</si>
  <si>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</si>
  <si>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</si>
  <si>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</si>
  <si>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</si>
  <si>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</si>
  <si>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</si>
  <si>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</si>
  <si>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</si>
  <si>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</si>
  <si>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</si>
  <si>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</si>
  <si>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</si>
  <si>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</si>
  <si>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</si>
  <si>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</si>
  <si>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</si>
  <si>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</si>
  <si>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</si>
  <si>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</si>
  <si>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</si>
  <si>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</si>
  <si>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</si>
  <si>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</si>
  <si>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</si>
  <si>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</si>
  <si>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</si>
  <si>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</si>
  <si>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</si>
  <si>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</si>
  <si>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</si>
  <si>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</si>
  <si>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</si>
  <si>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</si>
  <si>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</si>
  <si>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</si>
  <si>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</si>
  <si>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</si>
  <si>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</si>
  <si>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</si>
  <si>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</si>
  <si>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</si>
  <si>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</si>
  <si>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</si>
  <si>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</si>
  <si>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</si>
  <si>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</si>
  <si>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</si>
  <si>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</si>
  <si>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</si>
  <si>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</si>
  <si>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</si>
  <si>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</si>
  <si>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</si>
  <si>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</si>
  <si>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</si>
  <si>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</si>
  <si>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</si>
  <si>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</si>
  <si>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</si>
  <si>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</si>
  <si>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</si>
  <si>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</si>
  <si>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</si>
  <si>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</si>
  <si>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</si>
  <si>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</si>
  <si>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</si>
  <si>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</si>
  <si>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</si>
  <si>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</si>
  <si>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</si>
  <si>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</si>
  <si>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</si>
  <si>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</si>
  <si>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</si>
  <si>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</si>
  <si>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</si>
  <si>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</si>
  <si>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</si>
  <si>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</si>
  <si>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</si>
  <si>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</si>
  <si>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</si>
  <si>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</si>
  <si>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</si>
  <si>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</si>
  <si>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</si>
  <si>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</si>
  <si>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</si>
  <si>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</si>
  <si>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</si>
  <si>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</si>
  <si>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</si>
  <si>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</si>
  <si>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</si>
  <si>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</si>
  <si>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平成30年度から事業を開始しているため、耐用年数が経過するのはまだ先であるが、経年劣化による老朽化対策として定期的に点検を行い、必要に応じて対応していく。</t>
    <phoneticPr fontId="4"/>
  </si>
  <si>
    <t xml:space="preserve">①収益的収入は使用料収入と一般会計からの繰入金で賄っているが、使用料収入の改善と併せて経営改善に向けた取り組みが必要である。
④企業債残高対事業規模比率が0％となっているが、これは企業債の償還財源にすべて一般会計繰入金を充てていることを示している。
⑤経費回収率が100％を下回っているため、今後、適正な使用料収入の確保及び汚水処理費の削減が必要である。
⑥汚水処理原価が類似団体平均値より低くなったものの、今後も継続して浄化槽の設置基数を増加させ、維持管理費を削減する取組が必要である。
⑧水洗化率が100％であり、これは浄化槽を設置する際は必ず水洗便所を設置し、接続して水洗化することを確認する取組をしているためである。
</t>
    <rPh sb="4" eb="6">
      <t>シュウニュウ</t>
    </rPh>
    <rPh sb="7" eb="10">
      <t>シヨウリョウ</t>
    </rPh>
    <rPh sb="10" eb="12">
      <t>シュウニュウ</t>
    </rPh>
    <rPh sb="13" eb="15">
      <t>イッパン</t>
    </rPh>
    <rPh sb="15" eb="17">
      <t>カイケイ</t>
    </rPh>
    <rPh sb="20" eb="23">
      <t>クリイレキン</t>
    </rPh>
    <rPh sb="24" eb="25">
      <t>マカナ</t>
    </rPh>
    <rPh sb="195" eb="196">
      <t>ヒク</t>
    </rPh>
    <rPh sb="207" eb="209">
      <t>ケイゾク</t>
    </rPh>
    <phoneticPr fontId="4"/>
  </si>
  <si>
    <t>　平成30年度の事業開始に伴い浄化槽の設置管理を行っているが、令和2年度末の設置基数が15基であるため、使用料収入も僅かであることから、一般会計からの繰入金で補填し、運営しているところである。
　今後、設置基数の増加に伴い維持管理費の増加が見込まれるため、使用料の増額改定や汚水処理費の削減の取組を進めていく必要がある。
　なお、長期的には高齢化や人口減少に伴い、大幅な使用料収入の増加は見込めない。
　また、令和３年度中に経営戦略を策定し、令和６年度からの法適化に向け準備を進めていくものである。</t>
    <rPh sb="31" eb="33">
      <t>レイワ</t>
    </rPh>
    <rPh sb="34" eb="36">
      <t>ネンド</t>
    </rPh>
    <rPh sb="36" eb="37">
      <t>マツ</t>
    </rPh>
    <rPh sb="165" eb="168">
      <t>チョウキテキ</t>
    </rPh>
    <rPh sb="170" eb="173">
      <t>コウレイカ</t>
    </rPh>
    <rPh sb="174" eb="178">
      <t>ジンコウゲンショウ</t>
    </rPh>
    <rPh sb="179" eb="180">
      <t>トモナ</t>
    </rPh>
    <rPh sb="182" eb="184">
      <t>オオハバ</t>
    </rPh>
    <rPh sb="185" eb="190">
      <t>シヨウリョウシュウニュウ</t>
    </rPh>
    <rPh sb="191" eb="193">
      <t>ゾウカ</t>
    </rPh>
    <rPh sb="194" eb="196">
      <t>ミコ</t>
    </rPh>
    <rPh sb="205" eb="207">
      <t>レイワ</t>
    </rPh>
    <rPh sb="208" eb="210">
      <t>ネンド</t>
    </rPh>
    <rPh sb="210" eb="211">
      <t>チュウ</t>
    </rPh>
    <rPh sb="212" eb="214">
      <t>ケイエイ</t>
    </rPh>
    <rPh sb="214" eb="216">
      <t>センリャク</t>
    </rPh>
    <rPh sb="217" eb="219">
      <t>サクテイ</t>
    </rPh>
    <rPh sb="221" eb="223">
      <t>レイワ</t>
    </rPh>
    <rPh sb="224" eb="22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</si>
</sst>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C4-4A5C-BE4C-E8625AE725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9C4-4A5C-BE4C-E8625AE725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formatCode="#,##0.00;&quot;△&quot;#,##0.00">
                  <c:v>0</c:v>
                </c:pt>
                <c:pt idx="3" formatCode="#,##0.00;&quot;△&quot;#,##0.00">
                  <c:v>0</c:v>
                </c:pt>
                <c:pt idx="4">
                  <c:v>100</c:v>
                </c:pt>
              </c:numCache>
            </c:numRef>
          </c:val>
          <c:extLst>
            <c:ext xmlns:c16="http://schemas.microsoft.com/office/drawing/2014/chart" uri="{C3380CC4-5D6E-409C-BE32-E72D297353CC}">
              <c16:uniqueId val="{00000000-0F50-4DEE-BEDD-C06847CC01E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54.93</c:v>
                </c:pt>
                <c:pt idx="3">
                  <c:v>55.96</c:v>
                </c:pt>
                <c:pt idx="4">
                  <c:v>56.45</c:v>
                </c:pt>
              </c:numCache>
            </c:numRef>
          </c:val>
          <c:smooth val="0"/>
          <c:extLst>
            <c:ext xmlns:c16="http://schemas.microsoft.com/office/drawing/2014/chart" uri="{C3380CC4-5D6E-409C-BE32-E72D297353CC}">
              <c16:uniqueId val="{00000001-0F50-4DEE-BEDD-C06847CC01E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3A1F-4574-9E27-D299414551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65.569999999999993</c:v>
                </c:pt>
                <c:pt idx="3">
                  <c:v>60.12</c:v>
                </c:pt>
                <c:pt idx="4">
                  <c:v>54.99</c:v>
                </c:pt>
              </c:numCache>
            </c:numRef>
          </c:val>
          <c:smooth val="0"/>
          <c:extLst>
            <c:ext xmlns:c16="http://schemas.microsoft.com/office/drawing/2014/chart" uri="{C3380CC4-5D6E-409C-BE32-E72D297353CC}">
              <c16:uniqueId val="{00000001-3A1F-4574-9E27-D299414551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c:v>
                </c:pt>
                <c:pt idx="3">
                  <c:v>104.95</c:v>
                </c:pt>
                <c:pt idx="4">
                  <c:v>84.48</c:v>
                </c:pt>
              </c:numCache>
            </c:numRef>
          </c:val>
          <c:extLst>
            <c:ext xmlns:c16="http://schemas.microsoft.com/office/drawing/2014/chart" uri="{C3380CC4-5D6E-409C-BE32-E72D297353CC}">
              <c16:uniqueId val="{00000000-1E8C-40FD-B296-701F02378B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8C-40FD-B296-701F02378B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31-4AEF-B254-F31293C4D67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31-4AEF-B254-F31293C4D67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3F-446D-8695-F7D29373C3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3F-446D-8695-F7D29373C3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C0-463E-9D09-CED7E40ADDB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C0-463E-9D09-CED7E40ADDB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DD-4267-A925-C1B191B8352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DD-4267-A925-C1B191B8352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7857.14</c:v>
                </c:pt>
                <c:pt idx="3" formatCode="#,##0.00;&quot;△&quot;#,##0.00">
                  <c:v>0</c:v>
                </c:pt>
                <c:pt idx="4" formatCode="#,##0.00;&quot;△&quot;#,##0.00">
                  <c:v>0</c:v>
                </c:pt>
              </c:numCache>
            </c:numRef>
          </c:val>
          <c:extLst>
            <c:ext xmlns:c16="http://schemas.microsoft.com/office/drawing/2014/chart" uri="{C3380CC4-5D6E-409C-BE32-E72D297353CC}">
              <c16:uniqueId val="{00000000-770B-4081-A529-E55BE20D74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386.46</c:v>
                </c:pt>
                <c:pt idx="3">
                  <c:v>421.25</c:v>
                </c:pt>
                <c:pt idx="4">
                  <c:v>398.42</c:v>
                </c:pt>
              </c:numCache>
            </c:numRef>
          </c:val>
          <c:smooth val="0"/>
          <c:extLst>
            <c:ext xmlns:c16="http://schemas.microsoft.com/office/drawing/2014/chart" uri="{C3380CC4-5D6E-409C-BE32-E72D297353CC}">
              <c16:uniqueId val="{00000001-770B-4081-A529-E55BE20D74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40</c:v>
                </c:pt>
                <c:pt idx="3">
                  <c:v>70.27</c:v>
                </c:pt>
                <c:pt idx="4">
                  <c:v>67.819999999999993</c:v>
                </c:pt>
              </c:numCache>
            </c:numRef>
          </c:val>
          <c:extLst>
            <c:ext xmlns:c16="http://schemas.microsoft.com/office/drawing/2014/chart" uri="{C3380CC4-5D6E-409C-BE32-E72D297353CC}">
              <c16:uniqueId val="{00000000-5399-4F22-9EF9-DB37139F618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55.85</c:v>
                </c:pt>
                <c:pt idx="3">
                  <c:v>53.23</c:v>
                </c:pt>
                <c:pt idx="4">
                  <c:v>50.7</c:v>
                </c:pt>
              </c:numCache>
            </c:numRef>
          </c:val>
          <c:smooth val="0"/>
          <c:extLst>
            <c:ext xmlns:c16="http://schemas.microsoft.com/office/drawing/2014/chart" uri="{C3380CC4-5D6E-409C-BE32-E72D297353CC}">
              <c16:uniqueId val="{00000001-5399-4F22-9EF9-DB37139F618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397.73</c:v>
                </c:pt>
                <c:pt idx="3">
                  <c:v>289.82</c:v>
                </c:pt>
                <c:pt idx="4">
                  <c:v>267.35000000000002</c:v>
                </c:pt>
              </c:numCache>
            </c:numRef>
          </c:val>
          <c:extLst>
            <c:ext xmlns:c16="http://schemas.microsoft.com/office/drawing/2014/chart" uri="{C3380CC4-5D6E-409C-BE32-E72D297353CC}">
              <c16:uniqueId val="{00000000-7A27-4393-BAD3-7C7A9EC7B0A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287.91000000000003</c:v>
                </c:pt>
                <c:pt idx="3">
                  <c:v>283.3</c:v>
                </c:pt>
                <c:pt idx="4">
                  <c:v>289.81</c:v>
                </c:pt>
              </c:numCache>
            </c:numRef>
          </c:val>
          <c:smooth val="0"/>
          <c:extLst>
            <c:ext xmlns:c16="http://schemas.microsoft.com/office/drawing/2014/chart" uri="{C3380CC4-5D6E-409C-BE32-E72D297353CC}">
              <c16:uniqueId val="{00000001-7A27-4393-BAD3-7C7A9EC7B0A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 zoomScale="75" zoomScaleNormal="75"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富山県　立山町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tr">
        <f>データ!$M$6</f>
        <v>非設置</v>
      </c>
      <c r="AE8" s="79"/>
      <c r="AF8" s="79"/>
      <c r="AG8" s="79"/>
      <c r="AH8" s="79"/>
      <c r="AI8" s="79"/>
      <c r="AJ8" s="79"/>
      <c r="AK8" s="3"/>
      <c r="AL8" s="75">
        <f>データ!S6</f>
        <v>25497</v>
      </c>
      <c r="AM8" s="75"/>
      <c r="AN8" s="75"/>
      <c r="AO8" s="75"/>
      <c r="AP8" s="75"/>
      <c r="AQ8" s="75"/>
      <c r="AR8" s="75"/>
      <c r="AS8" s="75"/>
      <c r="AT8" s="74">
        <f>データ!T6</f>
        <v>307.29000000000002</v>
      </c>
      <c r="AU8" s="74"/>
      <c r="AV8" s="74"/>
      <c r="AW8" s="74"/>
      <c r="AX8" s="74"/>
      <c r="AY8" s="74"/>
      <c r="AZ8" s="74"/>
      <c r="BA8" s="74"/>
      <c r="BB8" s="74">
        <f>データ!U6</f>
        <v>82.97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0.13</v>
      </c>
      <c r="Q10" s="74"/>
      <c r="R10" s="74"/>
      <c r="S10" s="74"/>
      <c r="T10" s="74"/>
      <c r="U10" s="74"/>
      <c r="V10" s="74"/>
      <c r="W10" s="74">
        <f>データ!Q6</f>
        <v>100</v>
      </c>
      <c r="X10" s="74"/>
      <c r="Y10" s="74"/>
      <c r="Z10" s="74"/>
      <c r="AA10" s="74"/>
      <c r="AB10" s="74"/>
      <c r="AC10" s="74"/>
      <c r="AD10" s="75">
        <f>データ!R6</f>
        <v>3300</v>
      </c>
      <c r="AE10" s="75"/>
      <c r="AF10" s="75"/>
      <c r="AG10" s="75"/>
      <c r="AH10" s="75"/>
      <c r="AI10" s="75"/>
      <c r="AJ10" s="75"/>
      <c r="AK10" s="2"/>
      <c r="AL10" s="75">
        <f>データ!V6</f>
        <v>32</v>
      </c>
      <c r="AM10" s="75"/>
      <c r="AN10" s="75"/>
      <c r="AO10" s="75"/>
      <c r="AP10" s="75"/>
      <c r="AQ10" s="75"/>
      <c r="AR10" s="75"/>
      <c r="AS10" s="75"/>
      <c r="AT10" s="74">
        <f>データ!W6</f>
        <v>0.01</v>
      </c>
      <c r="AU10" s="74"/>
      <c r="AV10" s="74"/>
      <c r="AW10" s="74"/>
      <c r="AX10" s="74"/>
      <c r="AY10" s="74"/>
      <c r="AZ10" s="74"/>
      <c r="BA10" s="74"/>
      <c r="BB10" s="74">
        <f>データ!X6</f>
        <v>3200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vInkCwmqxFPYZ0qB/UESrK8OBo4KFBKYAa6DYJfzLGTE7Qc3qqZicGd4t+BCrwPKcThcSGowHu1ce64OOKCXkg==" saltValue="ocjAOgDP9/o+jMJAJcyB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163236</v>
      </c>
      <c r="D6" s="33">
        <f t="shared" si="3"/>
        <v>47</v>
      </c>
      <c r="E6" s="33">
        <f t="shared" si="3"/>
        <v>18</v>
      </c>
      <c r="F6" s="33">
        <f t="shared" si="3"/>
        <v>0</v>
      </c>
      <c r="G6" s="33">
        <f t="shared" si="3"/>
        <v>0</v>
      </c>
      <c r="H6" s="33" t="str">
        <f t="shared" si="3"/>
        <v>富山県　立山町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0.13</v>
      </c>
      <c r="Q6" s="34">
        <f t="shared" si="3"/>
        <v>100</v>
      </c>
      <c r="R6" s="34">
        <f t="shared" si="3"/>
        <v>3300</v>
      </c>
      <c r="S6" s="34">
        <f t="shared" si="3"/>
        <v>25497</v>
      </c>
      <c r="T6" s="34">
        <f t="shared" si="3"/>
        <v>307.29000000000002</v>
      </c>
      <c r="U6" s="34">
        <f t="shared" si="3"/>
        <v>82.97</v>
      </c>
      <c r="V6" s="34">
        <f t="shared" si="3"/>
        <v>32</v>
      </c>
      <c r="W6" s="34">
        <f t="shared" si="3"/>
        <v>0.01</v>
      </c>
      <c r="X6" s="34">
        <f t="shared" si="3"/>
        <v>3200</v>
      </c>
      <c r="Y6" s="35" t="str">
        <f>IF(Y7="",NA(),Y7)</f>
        <v>-</v>
      </c>
      <c r="Z6" s="35" t="str">
        <f t="shared" ref="Z6:AH6" si="4">IF(Z7="",NA(),Z7)</f>
        <v>-</v>
      </c>
      <c r="AA6" s="35">
        <f t="shared" si="4"/>
        <v>100</v>
      </c>
      <c r="AB6" s="35">
        <f t="shared" si="4"/>
        <v>104.95</v>
      </c>
      <c r="AC6" s="35">
        <f t="shared" si="4"/>
        <v>84.48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f t="shared" si="7"/>
        <v>7857.14</v>
      </c>
      <c r="BI6" s="34">
        <f t="shared" si="7"/>
        <v>0</v>
      </c>
      <c r="BJ6" s="34">
        <f t="shared" si="7"/>
        <v>0</v>
      </c>
      <c r="BK6" s="35" t="str">
        <f t="shared" si="7"/>
        <v>-</v>
      </c>
      <c r="BL6" s="35" t="str">
        <f t="shared" si="7"/>
        <v>-</v>
      </c>
      <c r="BM6" s="35">
        <f t="shared" si="7"/>
        <v>386.46</v>
      </c>
      <c r="BN6" s="35">
        <f t="shared" si="7"/>
        <v>421.25</v>
      </c>
      <c r="BO6" s="35">
        <f t="shared" si="7"/>
        <v>398.42</v>
      </c>
      <c r="BP6" s="34" t="str">
        <f>IF(BP7="","",IF(BP7="-","【-】","【"&amp;SUBSTITUTE(TEXT(BP7,"#,##0.00"),"-","△")&amp;"】"))</f>
        <v>【314.13】</v>
      </c>
      <c r="BQ6" s="35" t="str">
        <f>IF(BQ7="",NA(),BQ7)</f>
        <v>-</v>
      </c>
      <c r="BR6" s="35" t="str">
        <f t="shared" ref="BR6:BZ6" si="8">IF(BR7="",NA(),BR7)</f>
        <v>-</v>
      </c>
      <c r="BS6" s="35">
        <f t="shared" si="8"/>
        <v>40</v>
      </c>
      <c r="BT6" s="35">
        <f t="shared" si="8"/>
        <v>70.27</v>
      </c>
      <c r="BU6" s="35">
        <f t="shared" si="8"/>
        <v>67.819999999999993</v>
      </c>
      <c r="BV6" s="35" t="str">
        <f t="shared" si="8"/>
        <v>-</v>
      </c>
      <c r="BW6" s="35" t="str">
        <f t="shared" si="8"/>
        <v>-</v>
      </c>
      <c r="BX6" s="35">
        <f t="shared" si="8"/>
        <v>55.85</v>
      </c>
      <c r="BY6" s="35">
        <f t="shared" si="8"/>
        <v>53.23</v>
      </c>
      <c r="BZ6" s="35">
        <f t="shared" si="8"/>
        <v>50.7</v>
      </c>
      <c r="CA6" s="34" t="str">
        <f>IF(CA7="","",IF(CA7="-","【-】","【"&amp;SUBSTITUTE(TEXT(CA7,"#,##0.00"),"-","△")&amp;"】"))</f>
        <v>【58.42】</v>
      </c>
      <c r="CB6" s="35" t="str">
        <f>IF(CB7="",NA(),CB7)</f>
        <v>-</v>
      </c>
      <c r="CC6" s="35" t="str">
        <f t="shared" ref="CC6:CK6" si="9">IF(CC7="",NA(),CC7)</f>
        <v>-</v>
      </c>
      <c r="CD6" s="35">
        <f t="shared" si="9"/>
        <v>397.73</v>
      </c>
      <c r="CE6" s="35">
        <f t="shared" si="9"/>
        <v>289.82</v>
      </c>
      <c r="CF6" s="35">
        <f t="shared" si="9"/>
        <v>267.35000000000002</v>
      </c>
      <c r="CG6" s="35" t="str">
        <f t="shared" si="9"/>
        <v>-</v>
      </c>
      <c r="CH6" s="35" t="str">
        <f t="shared" si="9"/>
        <v>-</v>
      </c>
      <c r="CI6" s="35">
        <f t="shared" si="9"/>
        <v>287.91000000000003</v>
      </c>
      <c r="CJ6" s="35">
        <f t="shared" si="9"/>
        <v>283.3</v>
      </c>
      <c r="CK6" s="35">
        <f t="shared" si="9"/>
        <v>289.81</v>
      </c>
      <c r="CL6" s="34" t="str">
        <f>IF(CL7="","",IF(CL7="-","【-】","【"&amp;SUBSTITUTE(TEXT(CL7,"#,##0.00"),"-","△")&amp;"】"))</f>
        <v>【282.28】</v>
      </c>
      <c r="CM6" s="35" t="str">
        <f>IF(CM7="",NA(),CM7)</f>
        <v>-</v>
      </c>
      <c r="CN6" s="35" t="str">
        <f t="shared" ref="CN6:CV6" si="10">IF(CN7="",NA(),CN7)</f>
        <v>-</v>
      </c>
      <c r="CO6" s="34">
        <f t="shared" si="10"/>
        <v>0</v>
      </c>
      <c r="CP6" s="34">
        <f t="shared" si="10"/>
        <v>0</v>
      </c>
      <c r="CQ6" s="35">
        <f t="shared" si="10"/>
        <v>100</v>
      </c>
      <c r="CR6" s="35" t="str">
        <f t="shared" si="10"/>
        <v>-</v>
      </c>
      <c r="CS6" s="35" t="str">
        <f t="shared" si="10"/>
        <v>-</v>
      </c>
      <c r="CT6" s="35">
        <f t="shared" si="10"/>
        <v>54.93</v>
      </c>
      <c r="CU6" s="35">
        <f t="shared" si="10"/>
        <v>55.96</v>
      </c>
      <c r="CV6" s="35">
        <f t="shared" si="10"/>
        <v>56.45</v>
      </c>
      <c r="CW6" s="34" t="str">
        <f>IF(CW7="","",IF(CW7="-","【-】","【"&amp;SUBSTITUTE(TEXT(CW7,"#,##0.00"),"-","△")&amp;"】"))</f>
        <v>【57.83】</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163236</v>
      </c>
      <c r="D7" s="37">
        <v>47</v>
      </c>
      <c r="E7" s="37">
        <v>18</v>
      </c>
      <c r="F7" s="37">
        <v>0</v>
      </c>
      <c r="G7" s="37">
        <v>0</v>
      </c>
      <c r="H7" s="37" t="s">
        <v>98</v>
      </c>
      <c r="I7" s="37" t="s">
        <v>99</v>
      </c>
      <c r="J7" s="37" t="s">
        <v>100</v>
      </c>
      <c r="K7" s="37" t="s">
        <v>101</v>
      </c>
      <c r="L7" s="37" t="s">
        <v>102</v>
      </c>
      <c r="M7" s="37" t="s">
        <v>103</v>
      </c>
      <c r="N7" s="38" t="s">
        <v>104</v>
      </c>
      <c r="O7" s="38" t="s">
        <v>105</v>
      </c>
      <c r="P7" s="38">
        <v>0.13</v>
      </c>
      <c r="Q7" s="38">
        <v>100</v>
      </c>
      <c r="R7" s="38">
        <v>3300</v>
      </c>
      <c r="S7" s="38">
        <v>25497</v>
      </c>
      <c r="T7" s="38">
        <v>307.29000000000002</v>
      </c>
      <c r="U7" s="38">
        <v>82.97</v>
      </c>
      <c r="V7" s="38">
        <v>32</v>
      </c>
      <c r="W7" s="38">
        <v>0.01</v>
      </c>
      <c r="X7" s="38">
        <v>3200</v>
      </c>
      <c r="Y7" s="38" t="s">
        <v>104</v>
      </c>
      <c r="Z7" s="38" t="s">
        <v>104</v>
      </c>
      <c r="AA7" s="38">
        <v>100</v>
      </c>
      <c r="AB7" s="38">
        <v>104.95</v>
      </c>
      <c r="AC7" s="38">
        <v>84.48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t="s">
        <v>104</v>
      </c>
      <c r="BH7" s="38">
        <v>7857.14</v>
      </c>
      <c r="BI7" s="38">
        <v>0</v>
      </c>
      <c r="BJ7" s="38">
        <v>0</v>
      </c>
      <c r="BK7" s="38" t="s">
        <v>104</v>
      </c>
      <c r="BL7" s="38" t="s">
        <v>104</v>
      </c>
      <c r="BM7" s="38">
        <v>386.46</v>
      </c>
      <c r="BN7" s="38">
        <v>421.25</v>
      </c>
      <c r="BO7" s="38">
        <v>398.42</v>
      </c>
      <c r="BP7" s="38">
        <v>314.13</v>
      </c>
      <c r="BQ7" s="38" t="s">
        <v>104</v>
      </c>
      <c r="BR7" s="38" t="s">
        <v>104</v>
      </c>
      <c r="BS7" s="38">
        <v>40</v>
      </c>
      <c r="BT7" s="38">
        <v>70.27</v>
      </c>
      <c r="BU7" s="38">
        <v>67.819999999999993</v>
      </c>
      <c r="BV7" s="38" t="s">
        <v>104</v>
      </c>
      <c r="BW7" s="38" t="s">
        <v>104</v>
      </c>
      <c r="BX7" s="38">
        <v>55.85</v>
      </c>
      <c r="BY7" s="38">
        <v>53.23</v>
      </c>
      <c r="BZ7" s="38">
        <v>50.7</v>
      </c>
      <c r="CA7" s="38">
        <v>58.42</v>
      </c>
      <c r="CB7" s="38" t="s">
        <v>104</v>
      </c>
      <c r="CC7" s="38" t="s">
        <v>104</v>
      </c>
      <c r="CD7" s="38">
        <v>397.73</v>
      </c>
      <c r="CE7" s="38">
        <v>289.82</v>
      </c>
      <c r="CF7" s="38">
        <v>267.35000000000002</v>
      </c>
      <c r="CG7" s="38" t="s">
        <v>104</v>
      </c>
      <c r="CH7" s="38" t="s">
        <v>104</v>
      </c>
      <c r="CI7" s="38">
        <v>287.91000000000003</v>
      </c>
      <c r="CJ7" s="38">
        <v>283.3</v>
      </c>
      <c r="CK7" s="38">
        <v>289.81</v>
      </c>
      <c r="CL7" s="38">
        <v>282.27999999999997</v>
      </c>
      <c r="CM7" s="38" t="s">
        <v>104</v>
      </c>
      <c r="CN7" s="38" t="s">
        <v>104</v>
      </c>
      <c r="CO7" s="38">
        <v>0</v>
      </c>
      <c r="CP7" s="38">
        <v>0</v>
      </c>
      <c r="CQ7" s="38">
        <v>100</v>
      </c>
      <c r="CR7" s="38" t="s">
        <v>104</v>
      </c>
      <c r="CS7" s="38" t="s">
        <v>104</v>
      </c>
      <c r="CT7" s="38">
        <v>54.93</v>
      </c>
      <c r="CU7" s="38">
        <v>55.96</v>
      </c>
      <c r="CV7" s="38">
        <v>56.45</v>
      </c>
      <c r="CW7" s="38">
        <v>57.83</v>
      </c>
      <c r="CX7" s="38" t="s">
        <v>104</v>
      </c>
      <c r="CY7" s="38" t="s">
        <v>104</v>
      </c>
      <c r="CZ7" s="38">
        <v>100</v>
      </c>
      <c r="DA7" s="38">
        <v>100</v>
      </c>
      <c r="DB7" s="38">
        <v>100</v>
      </c>
      <c r="DC7" s="38" t="s">
        <v>104</v>
      </c>
      <c r="DD7" s="38" t="s">
        <v>104</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2022-01-19T06:46:06Z</cp:lastPrinted>
  <dcterms:created xsi:type="dcterms:W3CDTF">2021-12-03T08:10:16Z</dcterms:created>
  <dcterms:modified xsi:type="dcterms:W3CDTF">2022-01-19T06:46:09Z</dcterms:modified>
  <cp:category/>
</cp:coreProperties>
</file>