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住まい・まちづくり課\03簡易水道・下水道係\01簡易水道\水道係\05 照会・調査・回答\経営分析比較表\20220113＿Fw 【129(金)〆】公営企業に係る経営比較分析表（平成31年度決算）の分析等について\R3経営比較分析表\14入善町\簡易水道\"/>
    </mc:Choice>
  </mc:AlternateContent>
  <workbookProtection workbookAlgorithmName="SHA-512" workbookHashValue="MJ15g8ZRe3OKbfDfkV0Mt9HvnXok8SURGKHvGqJllQ1t0Vf+HrzEyxANwW8TOPZTwIMjn0m9fJTJBCxEfdhpIQ==" workbookSaltValue="uQUyA5EPNxzUbxJIXwTMAQ==" workbookSpinCount="100000" lockStructure="1"/>
  <bookViews>
    <workbookView xWindow="0" yWindow="0" windowWidth="20490" windowHeight="7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<sst xmlns="http://schemas.openxmlformats.org/spreadsheetml/2006/main" count="233" uniqueCount="117">
  <si>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</si>
  <si>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</si>
  <si>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</si>
  <si>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</si>
  <si>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</si>
  <si>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</si>
  <si>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</si>
  <si>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</si>
  <si>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</si>
  <si>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</si>
  <si>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</si>
  <si>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</si>
  <si>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</si>
  <si>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</si>
  <si>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</si>
  <si>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</si>
  <si>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</si>
  <si>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</si>
  <si>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</si>
  <si>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</si>
  <si>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</si>
  <si>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</si>
  <si>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</si>
  <si>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</si>
  <si>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</si>
  <si>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</si>
  <si>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</si>
  <si>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</si>
  <si>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</si>
  <si>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</si>
  <si>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</si>
  <si>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</si>
  <si>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</si>
  <si>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</si>
  <si>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</si>
  <si>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</si>
  <si>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</si>
  <si>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</si>
  <si>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</si>
  <si>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</si>
  <si>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</si>
  <si>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</si>
  <si>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</si>
  <si>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</si>
  <si>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</si>
  <si>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</si>
  <si>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</si>
  <si>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</si>
  <si>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</si>
  <si>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</si>
  <si>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</si>
  <si>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</si>
  <si>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</si>
  <si>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</si>
  <si>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</si>
  <si>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</si>
  <si>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</si>
  <si>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</si>
  <si>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</si>
  <si>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</si>
  <si>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</si>
  <si>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</si>
  <si>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</si>
  <si>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</si>
  <si>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</si>
  <si>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</si>
  <si>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</si>
  <si>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</si>
  <si>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</si>
  <si>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</si>
  <si>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</si>
  <si>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</si>
  <si>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</si>
  <si>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</si>
  <si>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</si>
  <si>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</si>
  <si>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</si>
  <si>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</si>
  <si>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</si>
  <si>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</si>
  <si>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</si>
  <si>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</si>
  <si>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</si>
  <si>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</si>
  <si>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</si>
  <si>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</si>
  <si>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</si>
  <si>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</si>
  <si>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</si>
  <si>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</si>
  <si>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</si>
  <si>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</si>
  <si>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</si>
  <si>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</si>
  <si>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</si>
  <si>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</si>
  <si>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</si>
  <si>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</si>
  <si>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</si>
  <si>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</si>
  <si>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</si>
  <si>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</si>
  <si>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</si>
  <si>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</si>
  <si>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</si>
  <si>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</si>
  <si>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</si>
  <si>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</si>
  <si>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</si>
  <si>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</si>
  <si>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</si>
  <si>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</si>
  <si>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</si>
  <si>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</si>
  <si>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現行の更新計画が最終段階となり、年々管路の更新率が減少している。
　新たな更新については、管の敷設年度等を鑑みて決定していきたい。</t>
    <phoneticPr fontId="4"/>
  </si>
  <si>
    <t>　今後、まずは現有の施設能力の分析をすすめ、数ある施設を合理化してゆき、施設利用率を向上させ、給水原価の低減に努めたい。また、適切な施設の更新を行うため、固定資産台帳や施設台帳の整備を行い、合理的な経営を行なうため経営戦略を作成する必要がある。</t>
    <phoneticPr fontId="4"/>
  </si>
  <si>
    <t>　①収益的収支比率の傾向から、当事業の経営状況は、概ね横ばいで推移している。また、⑤料金回収は、類似団体の数値より上になったが、管の更新工事を行っていない等の要因があるため今後も注意が必要である。今後は、人口減少等による使用料収入の減少が見込まれるため、さらなる経営改善を行なう必要がある。
　一方で、類似団体の経営は高水準で推移している。これは、同規模の団体の経営改善の取組や事業の統廃合によるものと考えられる。また、④企業債残高対給水収益比率も当町より高い数値である事から、毎年、効果的な投資を行っていることがわかる。
　当事業では、現状、単純な管路の更新ばかりであるため、収益等の改善につながっていない。今後、能力に余裕のある施設の統廃合など、施設の合理化を進め、⑦施設利用率の向上に努め、より一層の⑥給水原価の低減に努める必要がある。</t>
    <rPh sb="42" eb="44">
      <t>リョウキン</t>
    </rPh>
    <rPh sb="44" eb="46">
      <t>カイシュウ</t>
    </rPh>
    <rPh sb="48" eb="50">
      <t>ルイジ</t>
    </rPh>
    <rPh sb="50" eb="52">
      <t>ダンタイ</t>
    </rPh>
    <rPh sb="53" eb="55">
      <t>スウチ</t>
    </rPh>
    <rPh sb="57" eb="58">
      <t>ウエ</t>
    </rPh>
    <rPh sb="64" eb="65">
      <t>カン</t>
    </rPh>
    <rPh sb="66" eb="68">
      <t>コウシン</t>
    </rPh>
    <rPh sb="68" eb="70">
      <t>コウジ</t>
    </rPh>
    <rPh sb="71" eb="72">
      <t>オコナ</t>
    </rPh>
    <rPh sb="77" eb="78">
      <t>トウ</t>
    </rPh>
    <rPh sb="79" eb="81">
      <t>ヨウイン</t>
    </rPh>
    <rPh sb="86" eb="88">
      <t>コンゴ</t>
    </rPh>
    <rPh sb="89" eb="91">
      <t>チュウイ</t>
    </rPh>
    <rPh sb="92" eb="94">
      <t>ヒツヨウ</t>
    </rPh>
    <rPh sb="147" eb="149">
      <t>イッポウ</t>
    </rPh>
    <rPh sb="159" eb="162">
      <t>コウスイジュン</t>
    </rPh>
    <rPh sb="163" eb="165">
      <t>スイイ</t>
    </rPh>
    <rPh sb="224" eb="226">
      <t>トウチョウ</t>
    </rPh>
    <rPh sb="228" eb="229">
      <t>タカ</t>
    </rPh>
    <rPh sb="230" eb="231">
      <t>スウ</t>
    </rPh>
    <rPh sb="231" eb="232">
      <t>アタイ</t>
    </rPh>
    <rPh sb="235" eb="236">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</si>
</sst>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1.78</c:v>
                </c:pt>
                <c:pt idx="1">
                  <c:v>0.59</c:v>
                </c:pt>
                <c:pt idx="2">
                  <c:v>0.56999999999999995</c:v>
                </c:pt>
                <c:pt idx="3">
                  <c:v>0.56999999999999995</c:v>
                </c:pt>
                <c:pt idx="4" formatCode="#,##0.00;&quot;△&quot;#,##0.00">
                  <c:v>0</c:v>
                </c:pt>
              </c:numCache>
            </c:numRef>
          </c:val>
          <c:extLst>
            <c:ext xmlns:c16="http://schemas.microsoft.com/office/drawing/2014/chart" uri="{C3380CC4-5D6E-409C-BE32-E72D297353CC}">
              <c16:uniqueId val="{00000000-FB8A-495C-A834-ADE0D938BAE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FB8A-495C-A834-ADE0D938BAE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52.45</c:v>
                </c:pt>
                <c:pt idx="1">
                  <c:v>56.5</c:v>
                </c:pt>
                <c:pt idx="2">
                  <c:v>51.32</c:v>
                </c:pt>
                <c:pt idx="3">
                  <c:v>50.17</c:v>
                </c:pt>
                <c:pt idx="4">
                  <c:v>52.49</c:v>
                </c:pt>
              </c:numCache>
            </c:numRef>
          </c:val>
          <c:extLst>
            <c:ext xmlns:c16="http://schemas.microsoft.com/office/drawing/2014/chart" uri="{C3380CC4-5D6E-409C-BE32-E72D297353CC}">
              <c16:uniqueId val="{00000000-0C89-432F-BF7B-AA1F51EC84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C89-432F-BF7B-AA1F51EC84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75.19</c:v>
                </c:pt>
                <c:pt idx="1">
                  <c:v>75.19</c:v>
                </c:pt>
                <c:pt idx="2">
                  <c:v>75</c:v>
                </c:pt>
                <c:pt idx="3">
                  <c:v>75</c:v>
                </c:pt>
                <c:pt idx="4">
                  <c:v>77.12</c:v>
                </c:pt>
              </c:numCache>
            </c:numRef>
          </c:val>
          <c:extLst>
            <c:ext xmlns:c16="http://schemas.microsoft.com/office/drawing/2014/chart" uri="{C3380CC4-5D6E-409C-BE32-E72D297353CC}">
              <c16:uniqueId val="{00000000-1481-4BFB-8248-0BE7265EE1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1481-4BFB-8248-0BE7265EE1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66.72</c:v>
                </c:pt>
                <c:pt idx="1">
                  <c:v>67.05</c:v>
                </c:pt>
                <c:pt idx="2">
                  <c:v>64.67</c:v>
                </c:pt>
                <c:pt idx="3">
                  <c:v>69.63</c:v>
                </c:pt>
                <c:pt idx="4">
                  <c:v>73.34</c:v>
                </c:pt>
              </c:numCache>
            </c:numRef>
          </c:val>
          <c:extLst>
            <c:ext xmlns:c16="http://schemas.microsoft.com/office/drawing/2014/chart" uri="{C3380CC4-5D6E-409C-BE32-E72D297353CC}">
              <c16:uniqueId val="{00000000-F734-4E46-9099-B1E66CC227F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F734-4E46-9099-B1E66CC227F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2-4D22-BD41-3409D30D226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2-4D22-BD41-3409D30D226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D-4A17-BB82-4E0BAB3CA1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D-4A17-BB82-4E0BAB3CA1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2-40ED-8FC8-D8256EE177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2-40ED-8FC8-D8256EE177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F-4E84-9C27-C3AF49036F4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F-4E84-9C27-C3AF49036F4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1061.99</c:v>
                </c:pt>
                <c:pt idx="1">
                  <c:v>931.77</c:v>
                </c:pt>
                <c:pt idx="2">
                  <c:v>962.92</c:v>
                </c:pt>
                <c:pt idx="3">
                  <c:v>938.69</c:v>
                </c:pt>
                <c:pt idx="4">
                  <c:v>749.66</c:v>
                </c:pt>
              </c:numCache>
            </c:numRef>
          </c:val>
          <c:extLst>
            <c:ext xmlns:c16="http://schemas.microsoft.com/office/drawing/2014/chart" uri="{C3380CC4-5D6E-409C-BE32-E72D297353CC}">
              <c16:uniqueId val="{00000000-9F3A-474A-BEF1-016C3E425BE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9F3A-474A-BEF1-016C3E425BE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56.42</c:v>
                </c:pt>
                <c:pt idx="1">
                  <c:v>61.02</c:v>
                </c:pt>
                <c:pt idx="2">
                  <c:v>58.85</c:v>
                </c:pt>
                <c:pt idx="3">
                  <c:v>57.5</c:v>
                </c:pt>
                <c:pt idx="4">
                  <c:v>67.63</c:v>
                </c:pt>
              </c:numCache>
            </c:numRef>
          </c:val>
          <c:extLst>
            <c:ext xmlns:c16="http://schemas.microsoft.com/office/drawing/2014/chart" uri="{C3380CC4-5D6E-409C-BE32-E72D297353CC}">
              <c16:uniqueId val="{00000000-C641-430C-A2B8-0F19BD2AE1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641-430C-A2B8-0F19BD2AE1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111.84</c:v>
                </c:pt>
                <c:pt idx="1">
                  <c:v>103.24</c:v>
                </c:pt>
                <c:pt idx="2">
                  <c:v>107.35</c:v>
                </c:pt>
                <c:pt idx="3">
                  <c:v>107.37</c:v>
                </c:pt>
                <c:pt idx="4">
                  <c:v>98.86</c:v>
                </c:pt>
              </c:numCache>
            </c:numRef>
          </c:val>
          <c:extLst>
            <c:ext xmlns:c16="http://schemas.microsoft.com/office/drawing/2014/chart" uri="{C3380CC4-5D6E-409C-BE32-E72D297353CC}">
              <c16:uniqueId val="{00000000-F6BC-40B9-9E30-F9CC67FDA05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F6BC-40B9-9E30-F9CC67FDA05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5" zoomScaleNormal="100" workbookViewId="0">
      <selection activeCell="BK33" sqref="BK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入善町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24075</v>
      </c>
      <c r="AM8" s="51"/>
      <c r="AN8" s="51"/>
      <c r="AO8" s="51"/>
      <c r="AP8" s="51"/>
      <c r="AQ8" s="51"/>
      <c r="AR8" s="51"/>
      <c r="AS8" s="51"/>
      <c r="AT8" s="47">
        <f>データ!$S$6</f>
        <v>71.25</v>
      </c>
      <c r="AU8" s="47"/>
      <c r="AV8" s="47"/>
      <c r="AW8" s="47"/>
      <c r="AX8" s="47"/>
      <c r="AY8" s="47"/>
      <c r="AZ8" s="47"/>
      <c r="BA8" s="47"/>
      <c r="BB8" s="47">
        <f>データ!$T$6</f>
        <v>337.89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10.39</v>
      </c>
      <c r="Q10" s="47"/>
      <c r="R10" s="47"/>
      <c r="S10" s="47"/>
      <c r="T10" s="47"/>
      <c r="U10" s="47"/>
      <c r="V10" s="47"/>
      <c r="W10" s="51">
        <f>データ!$Q$6</f>
        <v>912</v>
      </c>
      <c r="X10" s="51"/>
      <c r="Y10" s="51"/>
      <c r="Z10" s="51"/>
      <c r="AA10" s="51"/>
      <c r="AB10" s="51"/>
      <c r="AC10" s="51"/>
      <c r="AD10" s="2"/>
      <c r="AE10" s="2"/>
      <c r="AF10" s="2"/>
      <c r="AG10" s="2"/>
      <c r="AH10" s="2"/>
      <c r="AI10" s="2"/>
      <c r="AJ10" s="2"/>
      <c r="AK10" s="2"/>
      <c r="AL10" s="51">
        <f>データ!$U$6</f>
        <v>2485</v>
      </c>
      <c r="AM10" s="51"/>
      <c r="AN10" s="51"/>
      <c r="AO10" s="51"/>
      <c r="AP10" s="51"/>
      <c r="AQ10" s="51"/>
      <c r="AR10" s="51"/>
      <c r="AS10" s="51"/>
      <c r="AT10" s="47">
        <f>データ!$V$6</f>
        <v>0.76</v>
      </c>
      <c r="AU10" s="47"/>
      <c r="AV10" s="47"/>
      <c r="AW10" s="47"/>
      <c r="AX10" s="47"/>
      <c r="AY10" s="47"/>
      <c r="AZ10" s="47"/>
      <c r="BA10" s="47"/>
      <c r="BB10" s="47">
        <f>データ!$W$6</f>
        <v>3269.74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govv6LK0q7SUgM23s0jaVen8KdXy/eHQ9x8yv86kvsgtxo9xaQlxQOMlDBY+fOFnCIEjc5gHtJ5E98nLEoSqPg==" saltValue="KjDdKg3dEupddTPbeWrn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163422</v>
      </c>
      <c r="D6" s="34">
        <f t="shared" si="3"/>
        <v>47</v>
      </c>
      <c r="E6" s="34">
        <f t="shared" si="3"/>
        <v>1</v>
      </c>
      <c r="F6" s="34">
        <f t="shared" si="3"/>
        <v>0</v>
      </c>
      <c r="G6" s="34">
        <f t="shared" si="3"/>
        <v>0</v>
      </c>
      <c r="H6" s="34" t="str">
        <f t="shared" si="3"/>
        <v>富山県　入善町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10.39</v>
      </c>
      <c r="Q6" s="35">
        <f t="shared" si="3"/>
        <v>912</v>
      </c>
      <c r="R6" s="35">
        <f t="shared" si="3"/>
        <v>24075</v>
      </c>
      <c r="S6" s="35">
        <f t="shared" si="3"/>
        <v>71.25</v>
      </c>
      <c r="T6" s="35">
        <f t="shared" si="3"/>
        <v>337.89</v>
      </c>
      <c r="U6" s="35">
        <f t="shared" si="3"/>
        <v>2485</v>
      </c>
      <c r="V6" s="35">
        <f t="shared" si="3"/>
        <v>0.76</v>
      </c>
      <c r="W6" s="35">
        <f t="shared" si="3"/>
        <v>3269.74</v>
      </c>
      <c r="X6" s="36">
        <f>IF(X7="",NA(),X7)</f>
        <v>66.72</v>
      </c>
      <c r="Y6" s="36">
        <f t="shared" ref="Y6:AG6" si="4">IF(Y7="",NA(),Y7)</f>
        <v>67.05</v>
      </c>
      <c r="Z6" s="36">
        <f t="shared" si="4"/>
        <v>64.67</v>
      </c>
      <c r="AA6" s="36">
        <f t="shared" si="4"/>
        <v>69.63</v>
      </c>
      <c r="AB6" s="36">
        <f t="shared" si="4"/>
        <v>73.34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1061.99</v>
      </c>
      <c r="BF6" s="36">
        <f t="shared" ref="BF6:BN6" si="7">IF(BF7="",NA(),BF7)</f>
        <v>931.77</v>
      </c>
      <c r="BG6" s="36">
        <f t="shared" si="7"/>
        <v>962.92</v>
      </c>
      <c r="BH6" s="36">
        <f t="shared" si="7"/>
        <v>938.69</v>
      </c>
      <c r="BI6" s="36">
        <f t="shared" si="7"/>
        <v>749.66</v>
      </c>
      <c r="BJ6" s="36">
        <f t="shared" si="7"/>
        <v>1144.79</v>
      </c>
      <c r="BK6" s="36">
        <f t="shared" si="7"/>
        <v>1061.58</v>
      </c>
      <c r="BL6" s="36">
        <f t="shared" si="7"/>
        <v>1007.7</v>
      </c>
      <c r="BM6" s="36">
        <f t="shared" si="7"/>
        <v>1018.52</v>
      </c>
      <c r="BN6" s="36">
        <f t="shared" si="7"/>
        <v>949.61</v>
      </c>
      <c r="BO6" s="35" t="str">
        <f>IF(BO7="","",IF(BO7="-","【-】","【"&amp;SUBSTITUTE(TEXT(BO7,"#,##0.00"),"-","△")&amp;"】"))</f>
        <v>【949.15】</v>
      </c>
      <c r="BP6" s="36">
        <f>IF(BP7="",NA(),BP7)</f>
        <v>56.42</v>
      </c>
      <c r="BQ6" s="36">
        <f t="shared" ref="BQ6:BY6" si="8">IF(BQ7="",NA(),BQ7)</f>
        <v>61.02</v>
      </c>
      <c r="BR6" s="36">
        <f t="shared" si="8"/>
        <v>58.85</v>
      </c>
      <c r="BS6" s="36">
        <f t="shared" si="8"/>
        <v>57.5</v>
      </c>
      <c r="BT6" s="36">
        <f t="shared" si="8"/>
        <v>67.63</v>
      </c>
      <c r="BU6" s="36">
        <f t="shared" si="8"/>
        <v>56.04</v>
      </c>
      <c r="BV6" s="36">
        <f t="shared" si="8"/>
        <v>58.52</v>
      </c>
      <c r="BW6" s="36">
        <f t="shared" si="8"/>
        <v>59.22</v>
      </c>
      <c r="BX6" s="36">
        <f t="shared" si="8"/>
        <v>58.79</v>
      </c>
      <c r="BY6" s="36">
        <f t="shared" si="8"/>
        <v>58.41</v>
      </c>
      <c r="BZ6" s="35" t="str">
        <f>IF(BZ7="","",IF(BZ7="-","【-】","【"&amp;SUBSTITUTE(TEXT(BZ7,"#,##0.00"),"-","△")&amp;"】"))</f>
        <v>【55.87】</v>
      </c>
      <c r="CA6" s="36">
        <f>IF(CA7="",NA(),CA7)</f>
        <v>111.84</v>
      </c>
      <c r="CB6" s="36">
        <f t="shared" ref="CB6:CJ6" si="9">IF(CB7="",NA(),CB7)</f>
        <v>103.24</v>
      </c>
      <c r="CC6" s="36">
        <f t="shared" si="9"/>
        <v>107.35</v>
      </c>
      <c r="CD6" s="36">
        <f t="shared" si="9"/>
        <v>107.37</v>
      </c>
      <c r="CE6" s="36">
        <f t="shared" si="9"/>
        <v>98.86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52.45</v>
      </c>
      <c r="CM6" s="36">
        <f t="shared" ref="CM6:CU6" si="10">IF(CM7="",NA(),CM7)</f>
        <v>56.5</v>
      </c>
      <c r="CN6" s="36">
        <f t="shared" si="10"/>
        <v>51.32</v>
      </c>
      <c r="CO6" s="36">
        <f t="shared" si="10"/>
        <v>50.17</v>
      </c>
      <c r="CP6" s="36">
        <f t="shared" si="10"/>
        <v>52.49</v>
      </c>
      <c r="CQ6" s="36">
        <f t="shared" si="10"/>
        <v>55.9</v>
      </c>
      <c r="CR6" s="36">
        <f t="shared" si="10"/>
        <v>57.3</v>
      </c>
      <c r="CS6" s="36">
        <f t="shared" si="10"/>
        <v>56.76</v>
      </c>
      <c r="CT6" s="36">
        <f t="shared" si="10"/>
        <v>56.04</v>
      </c>
      <c r="CU6" s="36">
        <f t="shared" si="10"/>
        <v>58.52</v>
      </c>
      <c r="CV6" s="35" t="str">
        <f>IF(CV7="","",IF(CV7="-","【-】","【"&amp;SUBSTITUTE(TEXT(CV7,"#,##0.00"),"-","△")&amp;"】"))</f>
        <v>【56.31】</v>
      </c>
      <c r="CW6" s="36">
        <f>IF(CW7="",NA(),CW7)</f>
        <v>75.19</v>
      </c>
      <c r="CX6" s="36">
        <f t="shared" ref="CX6:DF6" si="11">IF(CX7="",NA(),CX7)</f>
        <v>75.19</v>
      </c>
      <c r="CY6" s="36">
        <f t="shared" si="11"/>
        <v>75</v>
      </c>
      <c r="CZ6" s="36">
        <f t="shared" si="11"/>
        <v>75</v>
      </c>
      <c r="DA6" s="36">
        <f t="shared" si="11"/>
        <v>77.12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1.78</v>
      </c>
      <c r="EE6" s="36">
        <f t="shared" ref="EE6:EM6" si="14">IF(EE7="",NA(),EE7)</f>
        <v>0.59</v>
      </c>
      <c r="EF6" s="36">
        <f t="shared" si="14"/>
        <v>0.56999999999999995</v>
      </c>
      <c r="EG6" s="36">
        <f t="shared" si="14"/>
        <v>0.56999999999999995</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163422</v>
      </c>
      <c r="D7" s="38">
        <v>47</v>
      </c>
      <c r="E7" s="38">
        <v>1</v>
      </c>
      <c r="F7" s="38">
        <v>0</v>
      </c>
      <c r="G7" s="38">
        <v>0</v>
      </c>
      <c r="H7" s="38" t="s">
        <v>96</v>
      </c>
      <c r="I7" s="38" t="s">
        <v>97</v>
      </c>
      <c r="J7" s="38" t="s">
        <v>98</v>
      </c>
      <c r="K7" s="38" t="s">
        <v>99</v>
      </c>
      <c r="L7" s="38" t="s">
        <v>100</v>
      </c>
      <c r="M7" s="38" t="s">
        <v>101</v>
      </c>
      <c r="N7" s="39" t="s">
        <v>102</v>
      </c>
      <c r="O7" s="39" t="s">
        <v>103</v>
      </c>
      <c r="P7" s="39">
        <v>10.39</v>
      </c>
      <c r="Q7" s="39">
        <v>912</v>
      </c>
      <c r="R7" s="39">
        <v>24075</v>
      </c>
      <c r="S7" s="39">
        <v>71.25</v>
      </c>
      <c r="T7" s="39">
        <v>337.89</v>
      </c>
      <c r="U7" s="39">
        <v>2485</v>
      </c>
      <c r="V7" s="39">
        <v>0.76</v>
      </c>
      <c r="W7" s="39">
        <v>3269.74</v>
      </c>
      <c r="X7" s="39">
        <v>66.72</v>
      </c>
      <c r="Y7" s="39">
        <v>67.05</v>
      </c>
      <c r="Z7" s="39">
        <v>64.67</v>
      </c>
      <c r="AA7" s="39">
        <v>69.63</v>
      </c>
      <c r="AB7" s="39">
        <v>73.34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1061.99</v>
      </c>
      <c r="BF7" s="39">
        <v>931.77</v>
      </c>
      <c r="BG7" s="39">
        <v>962.92</v>
      </c>
      <c r="BH7" s="39">
        <v>938.69</v>
      </c>
      <c r="BI7" s="39">
        <v>749.66</v>
      </c>
      <c r="BJ7" s="39">
        <v>1144.79</v>
      </c>
      <c r="BK7" s="39">
        <v>1061.58</v>
      </c>
      <c r="BL7" s="39">
        <v>1007.7</v>
      </c>
      <c r="BM7" s="39">
        <v>1018.52</v>
      </c>
      <c r="BN7" s="39">
        <v>949.61</v>
      </c>
      <c r="BO7" s="39">
        <v>949.15</v>
      </c>
      <c r="BP7" s="39">
        <v>56.42</v>
      </c>
      <c r="BQ7" s="39">
        <v>61.02</v>
      </c>
      <c r="BR7" s="39">
        <v>58.85</v>
      </c>
      <c r="BS7" s="39">
        <v>57.5</v>
      </c>
      <c r="BT7" s="39">
        <v>67.63</v>
      </c>
      <c r="BU7" s="39">
        <v>56.04</v>
      </c>
      <c r="BV7" s="39">
        <v>58.52</v>
      </c>
      <c r="BW7" s="39">
        <v>59.22</v>
      </c>
      <c r="BX7" s="39">
        <v>58.79</v>
      </c>
      <c r="BY7" s="39">
        <v>58.41</v>
      </c>
      <c r="BZ7" s="39">
        <v>55.87</v>
      </c>
      <c r="CA7" s="39">
        <v>111.84</v>
      </c>
      <c r="CB7" s="39">
        <v>103.24</v>
      </c>
      <c r="CC7" s="39">
        <v>107.35</v>
      </c>
      <c r="CD7" s="39">
        <v>107.37</v>
      </c>
      <c r="CE7" s="39">
        <v>98.86</v>
      </c>
      <c r="CF7" s="39">
        <v>304.35000000000002</v>
      </c>
      <c r="CG7" s="39">
        <v>296.3</v>
      </c>
      <c r="CH7" s="39">
        <v>292.89999999999998</v>
      </c>
      <c r="CI7" s="39">
        <v>298.25</v>
      </c>
      <c r="CJ7" s="39">
        <v>303.27999999999997</v>
      </c>
      <c r="CK7" s="39">
        <v>288.19</v>
      </c>
      <c r="CL7" s="39">
        <v>52.45</v>
      </c>
      <c r="CM7" s="39">
        <v>56.5</v>
      </c>
      <c r="CN7" s="39">
        <v>51.32</v>
      </c>
      <c r="CO7" s="39">
        <v>50.17</v>
      </c>
      <c r="CP7" s="39">
        <v>52.49</v>
      </c>
      <c r="CQ7" s="39">
        <v>55.9</v>
      </c>
      <c r="CR7" s="39">
        <v>57.3</v>
      </c>
      <c r="CS7" s="39">
        <v>56.76</v>
      </c>
      <c r="CT7" s="39">
        <v>56.04</v>
      </c>
      <c r="CU7" s="39">
        <v>58.52</v>
      </c>
      <c r="CV7" s="39">
        <v>56.31</v>
      </c>
      <c r="CW7" s="39">
        <v>75.19</v>
      </c>
      <c r="CX7" s="39">
        <v>75.19</v>
      </c>
      <c r="CY7" s="39">
        <v>75</v>
      </c>
      <c r="CZ7" s="39">
        <v>75</v>
      </c>
      <c r="DA7" s="39">
        <v>77.12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1.78</v>
      </c>
      <c r="EE7" s="39">
        <v>0.59</v>
      </c>
      <c r="EF7" s="39">
        <v>0.56999999999999995</v>
      </c>
      <c r="EG7" s="39">
        <v>0.56999999999999995</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2022-01-18T06:50:08Z</cp:lastPrinted>
  <dcterms:created xsi:type="dcterms:W3CDTF">2021-12-03T07:02:53Z</dcterms:created>
  <dcterms:modified xsi:type="dcterms:W3CDTF">2022-01-18T06:50:10Z</dcterms:modified>
  <cp:category/>
</cp:coreProperties>
</file>