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R3（R2年度分）経営比較分析表（R4.1.13県から照会）\経営比較分析表\R3経営比較分析表\14入善町\下水道（法非適用）\"/>
    </mc:Choice>
  </mc:AlternateContent>
  <workbookProtection workbookAlgorithmName="SHA-512" workbookHashValue="73zf0p3Xah0j0fAaeF75YF6TqRbmvXClweDaTuUwTSGvWrXh7b3PvDnHarVoiMr/2n/Z4rPH9e2GmttiKZRcKQ==" workbookSaltValue="OCEEPEWBJKmpE6yFh04ZoQ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P10" i="4"/>
  <c r="B10" i="4"/>
  <c r="BB8" i="4"/>
  <c r="AT8" i="4"/>
  <c r="AD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<sst xmlns="http://schemas.openxmlformats.org/spreadsheetml/2006/main" count="236" uniqueCount="120">
  <si>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</si>
  <si>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</si>
  <si>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</si>
  <si>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</si>
  <si>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</si>
  <si>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</si>
  <si>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</si>
  <si>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</si>
  <si>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</si>
  <si>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</si>
  <si>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</si>
  <si>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</si>
  <si>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</si>
  <si>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</si>
  <si>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</si>
  <si>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</si>
  <si>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</si>
  <si>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</si>
  <si>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</si>
  <si>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</si>
  <si>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</si>
  <si>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</si>
  <si>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</si>
  <si>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</si>
  <si>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</si>
  <si>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</si>
  <si>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</si>
  <si>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</si>
  <si>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</si>
  <si>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</si>
  <si>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</si>
  <si>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</si>
  <si>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</si>
  <si>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</si>
  <si>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</si>
  <si>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</si>
  <si>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</si>
  <si>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</si>
  <si>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</si>
  <si>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</si>
  <si>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</si>
  <si>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</si>
  <si>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</si>
  <si>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</si>
  <si>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</si>
  <si>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</si>
  <si>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</si>
  <si>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</si>
  <si>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</si>
  <si>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</si>
  <si>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</si>
  <si>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</si>
  <si>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</si>
  <si>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</si>
  <si>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</si>
  <si>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</si>
  <si>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</si>
  <si>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</si>
  <si>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</si>
  <si>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</si>
  <si>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</si>
  <si>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</si>
  <si>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</si>
  <si>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</si>
  <si>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</si>
  <si>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</si>
  <si>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</si>
  <si>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</si>
  <si>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</si>
  <si>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</si>
  <si>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</si>
  <si>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</si>
  <si>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</si>
  <si>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</si>
  <si>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</si>
  <si>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</si>
  <si>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</si>
  <si>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</si>
  <si>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</si>
  <si>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</si>
  <si>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</si>
  <si>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</si>
  <si>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</si>
  <si>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</si>
  <si>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</si>
  <si>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</si>
  <si>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</si>
  <si>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</si>
  <si>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</si>
  <si>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</si>
  <si>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</si>
  <si>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</si>
  <si>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</si>
  <si>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</si>
  <si>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</si>
  <si>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</si>
  <si>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</si>
  <si>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</si>
  <si>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</si>
  <si>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</si>
  <si>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</si>
  <si>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</si>
  <si>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</si>
  <si>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</si>
  <si>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</si>
  <si>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</si>
  <si>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</si>
  <si>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</si>
  <si>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</si>
  <si>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</si>
  <si>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</si>
  <si>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</si>
  <si>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</si>
  <si>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</si>
  <si>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</si>
  <si>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</si>
  <si>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</si>
  <si>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</si>
  <si>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本町の下水道事業は平成13年に供用開始し、20年程度経過している。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</si>
  <si>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人口減少とともに微減～横ばい傾向にある。
⑧水洗化率
　集合住宅や市街地など比較的人口密度が高いエリアであり、横ばい～微増傾向にある。
　</t>
    <rPh sb="284" eb="285">
      <t>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</si>
</sst>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9-4A05-BFB6-6B64D63A1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0.16</c:v>
                </c:pt>
                <c:pt idx="2">
                  <c:v>0.13</c:v>
                </c:pt>
                <c:pt idx="3">
                  <c:v>0.15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9-4A05-BFB6-6B64D63A1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57.94</c:v>
                </c:pt>
                <c:pt idx="1">
                  <c:v>59.57</c:v>
                </c:pt>
                <c:pt idx="2">
                  <c:v>58</c:v>
                </c:pt>
                <c:pt idx="3">
                  <c:v>57.4</c:v>
                </c:pt>
                <c:pt idx="4">
                  <c:v>61.99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B-4DB0-8C96-4A049D67D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53.51</c:v>
                </c:pt>
                <c:pt idx="1">
                  <c:v>53.5</c:v>
                </c:pt>
                <c:pt idx="2">
                  <c:v>52.58</c:v>
                </c:pt>
                <c:pt idx="3">
                  <c:v>50.94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B-4DB0-8C96-4A049D67D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87.29</c:v>
                </c:pt>
                <c:pt idx="1">
                  <c:v>86.17</c:v>
                </c:pt>
                <c:pt idx="2">
                  <c:v>87.22</c:v>
                </c:pt>
                <c:pt idx="3">
                  <c:v>88.69</c:v>
                </c:pt>
                <c:pt idx="4">
                  <c:v>88.9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E-4500-84B4-1D1CEA4D9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83.91</c:v>
                </c:pt>
                <c:pt idx="1">
                  <c:v>83.51</c:v>
                </c:pt>
                <c:pt idx="2">
                  <c:v>83.02</c:v>
                </c:pt>
                <c:pt idx="3">
                  <c:v>82.55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E-4500-84B4-1D1CEA4D9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74.67</c:v>
                </c:pt>
                <c:pt idx="1">
                  <c:v>83.63</c:v>
                </c:pt>
                <c:pt idx="2">
                  <c:v>72.44</c:v>
                </c:pt>
                <c:pt idx="3">
                  <c:v>59.5</c:v>
                </c:pt>
                <c:pt idx="4">
                  <c:v>68.23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6-4370-A447-1C26006B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6-4370-A447-1C26006B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E-4A43-A346-0FDD75FF9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E-4A43-A346-0FDD75FF9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E-4250-BC1E-E9925E5AB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E-4250-BC1E-E9925E5AB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9-4F3A-A39A-809A4B99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9-4F3A-A39A-809A4B99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3-45AE-BCFA-6AFF83495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3-45AE-BCFA-6AFF83495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3154.44</c:v>
                </c:pt>
                <c:pt idx="1">
                  <c:v>3129.19</c:v>
                </c:pt>
                <c:pt idx="2">
                  <c:v>3027.93</c:v>
                </c:pt>
                <c:pt idx="3">
                  <c:v>2912.06</c:v>
                </c:pt>
                <c:pt idx="4">
                  <c:v>2787.53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F-4DA8-A7FE-CAFE6FA6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1111.31</c:v>
                </c:pt>
                <c:pt idx="1">
                  <c:v>966.33</c:v>
                </c:pt>
                <c:pt idx="2">
                  <c:v>958.81</c:v>
                </c:pt>
                <c:pt idx="3">
                  <c:v>1001.3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F-4DA8-A7FE-CAFE6FA6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45.21</c:v>
                </c:pt>
                <c:pt idx="1">
                  <c:v>95.96</c:v>
                </c:pt>
                <c:pt idx="2">
                  <c:v>95.91</c:v>
                </c:pt>
                <c:pt idx="3">
                  <c:v>96.31</c:v>
                </c:pt>
                <c:pt idx="4">
                  <c:v>96.29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F-43E6-9A2C-D637D95E2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75.540000000000006</c:v>
                </c:pt>
                <c:pt idx="1">
                  <c:v>81.739999999999995</c:v>
                </c:pt>
                <c:pt idx="2">
                  <c:v>82.88</c:v>
                </c:pt>
                <c:pt idx="3">
                  <c:v>81.88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F-43E6-9A2C-D637D95E2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364.53</c:v>
                </c:pt>
                <c:pt idx="1">
                  <c:v>174.22</c:v>
                </c:pt>
                <c:pt idx="2">
                  <c:v>177.45</c:v>
                </c:pt>
                <c:pt idx="3">
                  <c:v>180.47</c:v>
                </c:pt>
                <c:pt idx="4">
                  <c:v>178.34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7-409A-BF72-D3787C569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207.96</c:v>
                </c:pt>
                <c:pt idx="1">
                  <c:v>194.31</c:v>
                </c:pt>
                <c:pt idx="2">
                  <c:v>190.99</c:v>
                </c:pt>
                <c:pt idx="3">
                  <c:v>187.55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7-409A-BF72-D3787C569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F1" sqref="F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富山県　入善町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Cc2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24075</v>
      </c>
      <c r="AM8" s="75"/>
      <c r="AN8" s="75"/>
      <c r="AO8" s="75"/>
      <c r="AP8" s="75"/>
      <c r="AQ8" s="75"/>
      <c r="AR8" s="75"/>
      <c r="AS8" s="75"/>
      <c r="AT8" s="74">
        <f>データ!T6</f>
        <v>71.25</v>
      </c>
      <c r="AU8" s="74"/>
      <c r="AV8" s="74"/>
      <c r="AW8" s="74"/>
      <c r="AX8" s="74"/>
      <c r="AY8" s="74"/>
      <c r="AZ8" s="74"/>
      <c r="BA8" s="74"/>
      <c r="BB8" s="74">
        <f>データ!U6</f>
        <v>337.89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24.35</v>
      </c>
      <c r="Q10" s="74"/>
      <c r="R10" s="74"/>
      <c r="S10" s="74"/>
      <c r="T10" s="74"/>
      <c r="U10" s="74"/>
      <c r="V10" s="74"/>
      <c r="W10" s="74">
        <f>データ!Q6</f>
        <v>85</v>
      </c>
      <c r="X10" s="74"/>
      <c r="Y10" s="74"/>
      <c r="Z10" s="74"/>
      <c r="AA10" s="74"/>
      <c r="AB10" s="74"/>
      <c r="AC10" s="74"/>
      <c r="AD10" s="75">
        <f>データ!R6</f>
        <v>3740</v>
      </c>
      <c r="AE10" s="75"/>
      <c r="AF10" s="75"/>
      <c r="AG10" s="75"/>
      <c r="AH10" s="75"/>
      <c r="AI10" s="75"/>
      <c r="AJ10" s="75"/>
      <c r="AK10" s="2"/>
      <c r="AL10" s="75">
        <f>データ!V6</f>
        <v>5822</v>
      </c>
      <c r="AM10" s="75"/>
      <c r="AN10" s="75"/>
      <c r="AO10" s="75"/>
      <c r="AP10" s="75"/>
      <c r="AQ10" s="75"/>
      <c r="AR10" s="75"/>
      <c r="AS10" s="75"/>
      <c r="AT10" s="74">
        <f>データ!W6</f>
        <v>1.74</v>
      </c>
      <c r="AU10" s="74"/>
      <c r="AV10" s="74"/>
      <c r="AW10" s="74"/>
      <c r="AX10" s="74"/>
      <c r="AY10" s="74"/>
      <c r="AZ10" s="74"/>
      <c r="BA10" s="74"/>
      <c r="BB10" s="74">
        <f>データ!X6</f>
        <v>3345.98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PJUZtfyA3A1BDFVHGEdiTcgaMt8dJ4ajHbVscCc6mPD5ZsesDY05rJt6wOdYiGMfuT6iIGEiI+rsO4YyfK++0g==" saltValue="TWTeEnPvWslc541II/cqq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24.35</v>
      </c>
      <c r="Q6" s="34">
        <f t="shared" si="3"/>
        <v>85</v>
      </c>
      <c r="R6" s="34">
        <f t="shared" si="3"/>
        <v>3740</v>
      </c>
      <c r="S6" s="34">
        <f t="shared" si="3"/>
        <v>24075</v>
      </c>
      <c r="T6" s="34">
        <f t="shared" si="3"/>
        <v>71.25</v>
      </c>
      <c r="U6" s="34">
        <f t="shared" si="3"/>
        <v>337.89</v>
      </c>
      <c r="V6" s="34">
        <f t="shared" si="3"/>
        <v>5822</v>
      </c>
      <c r="W6" s="34">
        <f t="shared" si="3"/>
        <v>1.74</v>
      </c>
      <c r="X6" s="34">
        <f t="shared" si="3"/>
        <v>3345.98</v>
      </c>
      <c r="Y6" s="35">
        <f>IF(Y7="",NA(),Y7)</f>
        <v>74.67</v>
      </c>
      <c r="Z6" s="35">
        <f t="shared" ref="Z6:AH6" si="4">IF(Z7="",NA(),Z7)</f>
        <v>83.63</v>
      </c>
      <c r="AA6" s="35">
        <f t="shared" si="4"/>
        <v>72.44</v>
      </c>
      <c r="AB6" s="35">
        <f t="shared" si="4"/>
        <v>59.5</v>
      </c>
      <c r="AC6" s="35">
        <f t="shared" si="4"/>
        <v>68.23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3154.44</v>
      </c>
      <c r="BG6" s="35">
        <f t="shared" ref="BG6:BO6" si="7">IF(BG7="",NA(),BG7)</f>
        <v>3129.19</v>
      </c>
      <c r="BH6" s="35">
        <f t="shared" si="7"/>
        <v>3027.93</v>
      </c>
      <c r="BI6" s="35">
        <f t="shared" si="7"/>
        <v>2912.06</v>
      </c>
      <c r="BJ6" s="35">
        <f t="shared" si="7"/>
        <v>2787.53</v>
      </c>
      <c r="BK6" s="35">
        <f t="shared" si="7"/>
        <v>1111.31</v>
      </c>
      <c r="BL6" s="35">
        <f t="shared" si="7"/>
        <v>966.33</v>
      </c>
      <c r="BM6" s="35">
        <f t="shared" si="7"/>
        <v>958.81</v>
      </c>
      <c r="BN6" s="35">
        <f t="shared" si="7"/>
        <v>1001.3</v>
      </c>
      <c r="BO6" s="35">
        <f t="shared" si="7"/>
        <v>1050.51</v>
      </c>
      <c r="BP6" s="34" t="str">
        <f>IF(BP7="","",IF(BP7="-","【-】","【"&amp;SUBSTITUTE(TEXT(BP7,"#,##0.00"),"-","△")&amp;"】"))</f>
        <v>【705.21】</v>
      </c>
      <c r="BQ6" s="35">
        <f>IF(BQ7="",NA(),BQ7)</f>
        <v>45.21</v>
      </c>
      <c r="BR6" s="35">
        <f t="shared" ref="BR6:BZ6" si="8">IF(BR7="",NA(),BR7)</f>
        <v>95.96</v>
      </c>
      <c r="BS6" s="35">
        <f t="shared" si="8"/>
        <v>95.91</v>
      </c>
      <c r="BT6" s="35">
        <f t="shared" si="8"/>
        <v>96.31</v>
      </c>
      <c r="BU6" s="35">
        <f t="shared" si="8"/>
        <v>96.29</v>
      </c>
      <c r="BV6" s="35">
        <f t="shared" si="8"/>
        <v>75.540000000000006</v>
      </c>
      <c r="BW6" s="35">
        <f t="shared" si="8"/>
        <v>81.739999999999995</v>
      </c>
      <c r="BX6" s="35">
        <f t="shared" si="8"/>
        <v>82.88</v>
      </c>
      <c r="BY6" s="35">
        <f t="shared" si="8"/>
        <v>81.88</v>
      </c>
      <c r="BZ6" s="35">
        <f t="shared" si="8"/>
        <v>82.65</v>
      </c>
      <c r="CA6" s="34" t="str">
        <f>IF(CA7="","",IF(CA7="-","【-】","【"&amp;SUBSTITUTE(TEXT(CA7,"#,##0.00"),"-","△")&amp;"】"))</f>
        <v>【98.96】</v>
      </c>
      <c r="CB6" s="35">
        <f>IF(CB7="",NA(),CB7)</f>
        <v>364.53</v>
      </c>
      <c r="CC6" s="35">
        <f t="shared" ref="CC6:CK6" si="9">IF(CC7="",NA(),CC7)</f>
        <v>174.22</v>
      </c>
      <c r="CD6" s="35">
        <f t="shared" si="9"/>
        <v>177.45</v>
      </c>
      <c r="CE6" s="35">
        <f t="shared" si="9"/>
        <v>180.47</v>
      </c>
      <c r="CF6" s="35">
        <f t="shared" si="9"/>
        <v>178.34</v>
      </c>
      <c r="CG6" s="35">
        <f t="shared" si="9"/>
        <v>207.96</v>
      </c>
      <c r="CH6" s="35">
        <f t="shared" si="9"/>
        <v>194.31</v>
      </c>
      <c r="CI6" s="35">
        <f t="shared" si="9"/>
        <v>190.99</v>
      </c>
      <c r="CJ6" s="35">
        <f t="shared" si="9"/>
        <v>187.55</v>
      </c>
      <c r="CK6" s="35">
        <f t="shared" si="9"/>
        <v>186.3</v>
      </c>
      <c r="CL6" s="34" t="str">
        <f>IF(CL7="","",IF(CL7="-","【-】","【"&amp;SUBSTITUTE(TEXT(CL7,"#,##0.00"),"-","△")&amp;"】"))</f>
        <v>【134.52】</v>
      </c>
      <c r="CM6" s="35">
        <f>IF(CM7="",NA(),CM7)</f>
        <v>57.94</v>
      </c>
      <c r="CN6" s="35">
        <f t="shared" ref="CN6:CV6" si="10">IF(CN7="",NA(),CN7)</f>
        <v>59.57</v>
      </c>
      <c r="CO6" s="35">
        <f t="shared" si="10"/>
        <v>58</v>
      </c>
      <c r="CP6" s="35">
        <f t="shared" si="10"/>
        <v>57.4</v>
      </c>
      <c r="CQ6" s="35">
        <f t="shared" si="10"/>
        <v>61.99</v>
      </c>
      <c r="CR6" s="35">
        <f t="shared" si="10"/>
        <v>53.51</v>
      </c>
      <c r="CS6" s="35">
        <f t="shared" si="10"/>
        <v>53.5</v>
      </c>
      <c r="CT6" s="35">
        <f t="shared" si="10"/>
        <v>52.58</v>
      </c>
      <c r="CU6" s="35">
        <f t="shared" si="10"/>
        <v>50.94</v>
      </c>
      <c r="CV6" s="35">
        <f t="shared" si="10"/>
        <v>50.53</v>
      </c>
      <c r="CW6" s="34" t="str">
        <f>IF(CW7="","",IF(CW7="-","【-】","【"&amp;SUBSTITUTE(TEXT(CW7,"#,##0.00"),"-","△")&amp;"】"))</f>
        <v>【59.57】</v>
      </c>
      <c r="CX6" s="35">
        <f>IF(CX7="",NA(),CX7)</f>
        <v>87.29</v>
      </c>
      <c r="CY6" s="35">
        <f t="shared" ref="CY6:DG6" si="11">IF(CY7="",NA(),CY7)</f>
        <v>86.17</v>
      </c>
      <c r="CZ6" s="35">
        <f t="shared" si="11"/>
        <v>87.22</v>
      </c>
      <c r="DA6" s="35">
        <f t="shared" si="11"/>
        <v>88.69</v>
      </c>
      <c r="DB6" s="35">
        <f t="shared" si="11"/>
        <v>88.9</v>
      </c>
      <c r="DC6" s="35">
        <f t="shared" si="11"/>
        <v>83.91</v>
      </c>
      <c r="DD6" s="35">
        <f t="shared" si="11"/>
        <v>83.51</v>
      </c>
      <c r="DE6" s="35">
        <f t="shared" si="11"/>
        <v>83.02</v>
      </c>
      <c r="DF6" s="35">
        <f t="shared" si="11"/>
        <v>82.55</v>
      </c>
      <c r="DG6" s="35">
        <f t="shared" si="11"/>
        <v>82.08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0.15</v>
      </c>
      <c r="EK6" s="35">
        <f t="shared" si="14"/>
        <v>0.16</v>
      </c>
      <c r="EL6" s="35">
        <f t="shared" si="14"/>
        <v>0.13</v>
      </c>
      <c r="EM6" s="35">
        <f t="shared" si="14"/>
        <v>0.15</v>
      </c>
      <c r="EN6" s="35">
        <f t="shared" si="14"/>
        <v>1.65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163422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24.35</v>
      </c>
      <c r="Q7" s="38">
        <v>85</v>
      </c>
      <c r="R7" s="38">
        <v>3740</v>
      </c>
      <c r="S7" s="38">
        <v>24075</v>
      </c>
      <c r="T7" s="38">
        <v>71.25</v>
      </c>
      <c r="U7" s="38">
        <v>337.89</v>
      </c>
      <c r="V7" s="38">
        <v>5822</v>
      </c>
      <c r="W7" s="38">
        <v>1.74</v>
      </c>
      <c r="X7" s="38">
        <v>3345.98</v>
      </c>
      <c r="Y7" s="38">
        <v>74.67</v>
      </c>
      <c r="Z7" s="38">
        <v>83.63</v>
      </c>
      <c r="AA7" s="38">
        <v>72.44</v>
      </c>
      <c r="AB7" s="38">
        <v>59.5</v>
      </c>
      <c r="AC7" s="38">
        <v>68.23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3154.44</v>
      </c>
      <c r="BG7" s="38">
        <v>3129.19</v>
      </c>
      <c r="BH7" s="38">
        <v>3027.93</v>
      </c>
      <c r="BI7" s="38">
        <v>2912.06</v>
      </c>
      <c r="BJ7" s="38">
        <v>2787.53</v>
      </c>
      <c r="BK7" s="38">
        <v>1111.31</v>
      </c>
      <c r="BL7" s="38">
        <v>966.33</v>
      </c>
      <c r="BM7" s="38">
        <v>958.81</v>
      </c>
      <c r="BN7" s="38">
        <v>1001.3</v>
      </c>
      <c r="BO7" s="38">
        <v>1050.51</v>
      </c>
      <c r="BP7" s="38">
        <v>705.21</v>
      </c>
      <c r="BQ7" s="38">
        <v>45.21</v>
      </c>
      <c r="BR7" s="38">
        <v>95.96</v>
      </c>
      <c r="BS7" s="38">
        <v>95.91</v>
      </c>
      <c r="BT7" s="38">
        <v>96.31</v>
      </c>
      <c r="BU7" s="38">
        <v>96.29</v>
      </c>
      <c r="BV7" s="38">
        <v>75.540000000000006</v>
      </c>
      <c r="BW7" s="38">
        <v>81.739999999999995</v>
      </c>
      <c r="BX7" s="38">
        <v>82.88</v>
      </c>
      <c r="BY7" s="38">
        <v>81.88</v>
      </c>
      <c r="BZ7" s="38">
        <v>82.65</v>
      </c>
      <c r="CA7" s="38">
        <v>98.96</v>
      </c>
      <c r="CB7" s="38">
        <v>364.53</v>
      </c>
      <c r="CC7" s="38">
        <v>174.22</v>
      </c>
      <c r="CD7" s="38">
        <v>177.45</v>
      </c>
      <c r="CE7" s="38">
        <v>180.47</v>
      </c>
      <c r="CF7" s="38">
        <v>178.34</v>
      </c>
      <c r="CG7" s="38">
        <v>207.96</v>
      </c>
      <c r="CH7" s="38">
        <v>194.31</v>
      </c>
      <c r="CI7" s="38">
        <v>190.99</v>
      </c>
      <c r="CJ7" s="38">
        <v>187.55</v>
      </c>
      <c r="CK7" s="38">
        <v>186.3</v>
      </c>
      <c r="CL7" s="38">
        <v>134.52000000000001</v>
      </c>
      <c r="CM7" s="38">
        <v>57.94</v>
      </c>
      <c r="CN7" s="38">
        <v>59.57</v>
      </c>
      <c r="CO7" s="38">
        <v>58</v>
      </c>
      <c r="CP7" s="38">
        <v>57.4</v>
      </c>
      <c r="CQ7" s="38">
        <v>61.99</v>
      </c>
      <c r="CR7" s="38">
        <v>53.51</v>
      </c>
      <c r="CS7" s="38">
        <v>53.5</v>
      </c>
      <c r="CT7" s="38">
        <v>52.58</v>
      </c>
      <c r="CU7" s="38">
        <v>50.94</v>
      </c>
      <c r="CV7" s="38">
        <v>50.53</v>
      </c>
      <c r="CW7" s="38">
        <v>59.57</v>
      </c>
      <c r="CX7" s="38">
        <v>87.29</v>
      </c>
      <c r="CY7" s="38">
        <v>86.17</v>
      </c>
      <c r="CZ7" s="38">
        <v>87.22</v>
      </c>
      <c r="DA7" s="38">
        <v>88.69</v>
      </c>
      <c r="DB7" s="38">
        <v>88.9</v>
      </c>
      <c r="DC7" s="38">
        <v>83.91</v>
      </c>
      <c r="DD7" s="38">
        <v>83.51</v>
      </c>
      <c r="DE7" s="38">
        <v>83.02</v>
      </c>
      <c r="DF7" s="38">
        <v>82.55</v>
      </c>
      <c r="DG7" s="38">
        <v>82.08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0.15</v>
      </c>
      <c r="EK7" s="38">
        <v>0.16</v>
      </c>
      <c r="EL7" s="38">
        <v>0.13</v>
      </c>
      <c r="EM7" s="38">
        <v>0.15</v>
      </c>
      <c r="EN7" s="38">
        <v>1.65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2022-01-17T02:39:24Z</cp:lastPrinted>
  <dcterms:created xsi:type="dcterms:W3CDTF">2021-12-03T07:44:47Z</dcterms:created>
  <dcterms:modified xsi:type="dcterms:W3CDTF">2022-01-17T02:57:47Z</dcterms:modified>
  <cp:category/>
</cp:coreProperties>
</file>