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R3（R2年度分）経営比較分析表（R4.1.13県から照会）\経営比較分析表\R3経営比較分析表\14入善町\下水道（法非適用）\"/>
    </mc:Choice>
  </mc:AlternateContent>
  <workbookProtection workbookAlgorithmName="SHA-512" workbookHashValue="vzDFUVdyDFDAm0ITIV1NEW10me3AJ6aeeboiXBPaaHRorpBAPcTH8EeGXRoMk1QHXtRD8IcFQB6VP3OIGdUHiA==" workbookSaltValue="PvWtKpAKvMQOeEmWGbqQ9w==" workbookSpinCount="100000" lockStructure="1"/>
  <bookViews>
    <workbookView xWindow="0" yWindow="0" windowWidth="10815" windowHeight="768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<sst xmlns="http://schemas.openxmlformats.org/spreadsheetml/2006/main" count="241" uniqueCount="121">
  <si>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</si>
  <si>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</si>
  <si>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</si>
  <si>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</si>
  <si>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</si>
  <si>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</si>
  <si>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</si>
  <si>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</si>
  <si>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</si>
  <si>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</si>
  <si>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</si>
  <si>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</si>
  <si>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</si>
  <si>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</si>
  <si>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</si>
  <si>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</si>
  <si>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</si>
  <si>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</si>
  <si>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</si>
  <si>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</si>
  <si>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</si>
  <si>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</si>
  <si>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</si>
  <si>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</si>
  <si>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</si>
  <si>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</si>
  <si>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</si>
  <si>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</si>
  <si>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</si>
  <si>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</si>
  <si>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</si>
  <si>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</si>
  <si>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</si>
  <si>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</si>
  <si>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</si>
  <si>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</si>
  <si>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</si>
  <si>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</si>
  <si>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</si>
  <si>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</si>
  <si>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</si>
  <si>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</si>
  <si>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</si>
  <si>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</si>
  <si>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</si>
  <si>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</si>
  <si>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</si>
  <si>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</si>
  <si>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</si>
  <si>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</si>
  <si>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</si>
  <si>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</si>
  <si>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</si>
  <si>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</si>
  <si>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</si>
  <si>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</si>
  <si>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</si>
  <si>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</si>
  <si>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</si>
  <si>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</si>
  <si>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</si>
  <si>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</si>
  <si>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</si>
  <si>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</si>
  <si>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</si>
  <si>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</si>
  <si>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</si>
  <si>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</si>
  <si>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</si>
  <si>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</si>
  <si>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</si>
  <si>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</si>
  <si>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</si>
  <si>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</si>
  <si>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</si>
  <si>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</si>
  <si>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</si>
  <si>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</si>
  <si>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</si>
  <si>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</si>
  <si>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</si>
  <si>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</si>
  <si>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</si>
  <si>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</si>
  <si>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</si>
  <si>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</si>
  <si>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</si>
  <si>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</si>
  <si>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</si>
  <si>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</si>
  <si>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</si>
  <si>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</si>
  <si>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</si>
  <si>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</si>
  <si>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</si>
  <si>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</si>
  <si>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</si>
  <si>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</si>
  <si>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</si>
  <si>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</si>
  <si>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</si>
  <si>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</si>
  <si>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</si>
  <si>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</si>
  <si>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</si>
  <si>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</si>
  <si>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</si>
  <si>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</si>
  <si>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</si>
  <si>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</si>
  <si>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</si>
  <si>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</si>
  <si>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</si>
  <si>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</si>
  <si>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</si>
  <si>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</si>
  <si>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</si>
  <si>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</si>
  <si>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小規模集落のエリアで供用開始から14年程度経過しており、微増傾向にある。</t>
    <phoneticPr fontId="4"/>
  </si>
  <si>
    <t>　本町の下水道事業は平成13年に供用開始し、20年程度経過している。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</si>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</sst>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6-4567-B96C-B8CBB8669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0.26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6-4567-B96C-B8CBB8669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F-4172-886A-835F6EB31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29.8</c:v>
                </c:pt>
                <c:pt idx="2">
                  <c:v>29.43</c:v>
                </c:pt>
                <c:pt idx="3">
                  <c:v>26.7</c:v>
                </c:pt>
                <c:pt idx="4">
                  <c:v>29.12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F-4172-886A-835F6EB31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78.540000000000006</c:v>
                </c:pt>
                <c:pt idx="1">
                  <c:v>81.819999999999993</c:v>
                </c:pt>
                <c:pt idx="2">
                  <c:v>82.19</c:v>
                </c:pt>
                <c:pt idx="3">
                  <c:v>82.52</c:v>
                </c:pt>
                <c:pt idx="4">
                  <c:v>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9-4EB6-A451-95749789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63.77</c:v>
                </c:pt>
                <c:pt idx="1">
                  <c:v>66.95</c:v>
                </c:pt>
                <c:pt idx="2">
                  <c:v>66.33</c:v>
                </c:pt>
                <c:pt idx="3">
                  <c:v>66.459999999999994</c:v>
                </c:pt>
                <c:pt idx="4">
                  <c:v>64.42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9-4EB6-A451-95749789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90.32</c:v>
                </c:pt>
                <c:pt idx="1">
                  <c:v>93.89</c:v>
                </c:pt>
                <c:pt idx="2">
                  <c:v>88.49</c:v>
                </c:pt>
                <c:pt idx="3">
                  <c:v>54.27</c:v>
                </c:pt>
                <c:pt idx="4">
                  <c:v>32.369999999999997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1-4E23-910E-EA86E9F8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1-4E23-910E-EA86E9F8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E-49E2-8C72-61FA3539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E-49E2-8C72-61FA3539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1-4ED2-BBA5-E6741219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1-4ED2-BBA5-E6741219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3-497D-8858-1C9E5447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3-497D-8858-1C9E5447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F-453D-BDD9-309EF778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F-453D-BDD9-309EF778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2638.78</c:v>
                </c:pt>
                <c:pt idx="1">
                  <c:v>2570.35</c:v>
                </c:pt>
                <c:pt idx="2">
                  <c:v>2519.9899999999998</c:v>
                </c:pt>
                <c:pt idx="3">
                  <c:v>2471.7600000000002</c:v>
                </c:pt>
                <c:pt idx="4">
                  <c:v>2433.42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A-466F-93EA-F19C1B9C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1700.42</c:v>
                </c:pt>
                <c:pt idx="1">
                  <c:v>1491.92</c:v>
                </c:pt>
                <c:pt idx="2">
                  <c:v>1756.26</c:v>
                </c:pt>
                <c:pt idx="3">
                  <c:v>1864.29</c:v>
                </c:pt>
                <c:pt idx="4">
                  <c:v>1867.86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A-466F-93EA-F19C1B9C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67.790000000000006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47.41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7-43B6-9A4F-86E5CA3FC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34.51</c:v>
                </c:pt>
                <c:pt idx="1">
                  <c:v>46.77</c:v>
                </c:pt>
                <c:pt idx="2">
                  <c:v>45.78</c:v>
                </c:pt>
                <c:pt idx="3">
                  <c:v>51.32</c:v>
                </c:pt>
                <c:pt idx="4">
                  <c:v>46.93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7-43B6-9A4F-86E5CA3FC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250.73</c:v>
                </c:pt>
                <c:pt idx="1">
                  <c:v>166.07</c:v>
                </c:pt>
                <c:pt idx="2">
                  <c:v>173.68</c:v>
                </c:pt>
                <c:pt idx="3">
                  <c:v>174.82</c:v>
                </c:pt>
                <c:pt idx="4">
                  <c:v>362.8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C-4D0B-A676-77CE1820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476.11</c:v>
                </c:pt>
                <c:pt idx="1">
                  <c:v>348.75</c:v>
                </c:pt>
                <c:pt idx="2">
                  <c:v>367.7</c:v>
                </c:pt>
                <c:pt idx="3">
                  <c:v>329.91</c:v>
                </c:pt>
                <c:pt idx="4">
                  <c:v>346.96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C-4D0B-A676-77CE1820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AL6" sqref="AL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24075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337.89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3.92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938</v>
      </c>
      <c r="AM10" s="51"/>
      <c r="AN10" s="51"/>
      <c r="AO10" s="51"/>
      <c r="AP10" s="51"/>
      <c r="AQ10" s="51"/>
      <c r="AR10" s="51"/>
      <c r="AS10" s="51"/>
      <c r="AT10" s="46">
        <f>データ!W6</f>
        <v>0.3</v>
      </c>
      <c r="AU10" s="46"/>
      <c r="AV10" s="46"/>
      <c r="AW10" s="46"/>
      <c r="AX10" s="46"/>
      <c r="AY10" s="46"/>
      <c r="AZ10" s="46"/>
      <c r="BA10" s="46"/>
      <c r="BB10" s="46">
        <f>データ!X6</f>
        <v>3126.67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44</v>
      </c>
      <c r="N86" s="26" t="s">
        <v>44</v>
      </c>
      <c r="O86" s="26" t="str">
        <f>データ!EO6</f>
        <v>【1.09】</v>
      </c>
    </row>
  </sheetData>
  <sheetProtection algorithmName="SHA-512" hashValue="62g7Kry8/CbyqbnJEmhAc6VpurYUCz7L7MeLDmh0SFj+SUZEmyvN7U/pGdUUXQOghD3usZDn/G3hhWbl+WXzaw==" saltValue="Or3kKyp78bpcrrzFzcF2Z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3.92</v>
      </c>
      <c r="Q6" s="34">
        <f t="shared" si="3"/>
        <v>85</v>
      </c>
      <c r="R6" s="34">
        <f t="shared" si="3"/>
        <v>3740</v>
      </c>
      <c r="S6" s="34">
        <f t="shared" si="3"/>
        <v>24075</v>
      </c>
      <c r="T6" s="34">
        <f t="shared" si="3"/>
        <v>71.25</v>
      </c>
      <c r="U6" s="34">
        <f t="shared" si="3"/>
        <v>337.89</v>
      </c>
      <c r="V6" s="34">
        <f t="shared" si="3"/>
        <v>938</v>
      </c>
      <c r="W6" s="34">
        <f t="shared" si="3"/>
        <v>0.3</v>
      </c>
      <c r="X6" s="34">
        <f t="shared" si="3"/>
        <v>3126.67</v>
      </c>
      <c r="Y6" s="35">
        <f>IF(Y7="",NA(),Y7)</f>
        <v>90.32</v>
      </c>
      <c r="Z6" s="35">
        <f t="shared" ref="Z6:AH6" si="4">IF(Z7="",NA(),Z7)</f>
        <v>93.89</v>
      </c>
      <c r="AA6" s="35">
        <f t="shared" si="4"/>
        <v>88.49</v>
      </c>
      <c r="AB6" s="35">
        <f t="shared" si="4"/>
        <v>54.27</v>
      </c>
      <c r="AC6" s="35">
        <f t="shared" si="4"/>
        <v>32.369999999999997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2638.78</v>
      </c>
      <c r="BG6" s="35">
        <f t="shared" ref="BG6:BO6" si="7">IF(BG7="",NA(),BG7)</f>
        <v>2570.35</v>
      </c>
      <c r="BH6" s="35">
        <f t="shared" si="7"/>
        <v>2519.9899999999998</v>
      </c>
      <c r="BI6" s="35">
        <f t="shared" si="7"/>
        <v>2471.7600000000002</v>
      </c>
      <c r="BJ6" s="35">
        <f t="shared" si="7"/>
        <v>2433.42</v>
      </c>
      <c r="BK6" s="35">
        <f t="shared" si="7"/>
        <v>1700.42</v>
      </c>
      <c r="BL6" s="35">
        <f t="shared" si="7"/>
        <v>1491.92</v>
      </c>
      <c r="BM6" s="35">
        <f t="shared" si="7"/>
        <v>1756.26</v>
      </c>
      <c r="BN6" s="35">
        <f t="shared" si="7"/>
        <v>1864.29</v>
      </c>
      <c r="BO6" s="35">
        <f t="shared" si="7"/>
        <v>1867.86</v>
      </c>
      <c r="BP6" s="34" t="str">
        <f>IF(BP7="","",IF(BP7="-","【-】","【"&amp;SUBSTITUTE(TEXT(BP7,"#,##0.00"),"-","△")&amp;"】"))</f>
        <v>【1,042.34】</v>
      </c>
      <c r="BQ6" s="35">
        <f>IF(BQ7="",NA(),BQ7)</f>
        <v>67.790000000000006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47.41</v>
      </c>
      <c r="BV6" s="35">
        <f t="shared" si="8"/>
        <v>34.51</v>
      </c>
      <c r="BW6" s="35">
        <f t="shared" si="8"/>
        <v>46.77</v>
      </c>
      <c r="BX6" s="35">
        <f t="shared" si="8"/>
        <v>45.78</v>
      </c>
      <c r="BY6" s="35">
        <f t="shared" si="8"/>
        <v>51.32</v>
      </c>
      <c r="BZ6" s="35">
        <f t="shared" si="8"/>
        <v>46.93</v>
      </c>
      <c r="CA6" s="34" t="str">
        <f>IF(CA7="","",IF(CA7="-","【-】","【"&amp;SUBSTITUTE(TEXT(CA7,"#,##0.00"),"-","△")&amp;"】"))</f>
        <v>【42.60】</v>
      </c>
      <c r="CB6" s="35">
        <f>IF(CB7="",NA(),CB7)</f>
        <v>250.73</v>
      </c>
      <c r="CC6" s="35">
        <f t="shared" ref="CC6:CK6" si="9">IF(CC7="",NA(),CC7)</f>
        <v>166.07</v>
      </c>
      <c r="CD6" s="35">
        <f t="shared" si="9"/>
        <v>173.68</v>
      </c>
      <c r="CE6" s="35">
        <f t="shared" si="9"/>
        <v>174.82</v>
      </c>
      <c r="CF6" s="35">
        <f t="shared" si="9"/>
        <v>362.8</v>
      </c>
      <c r="CG6" s="35">
        <f t="shared" si="9"/>
        <v>476.11</v>
      </c>
      <c r="CH6" s="35">
        <f t="shared" si="9"/>
        <v>348.75</v>
      </c>
      <c r="CI6" s="35">
        <f t="shared" si="9"/>
        <v>367.7</v>
      </c>
      <c r="CJ6" s="35">
        <f t="shared" si="9"/>
        <v>329.91</v>
      </c>
      <c r="CK6" s="35">
        <f t="shared" si="9"/>
        <v>346.96</v>
      </c>
      <c r="CL6" s="34" t="str">
        <f>IF(CL7="","",IF(CL7="-","【-】","【"&amp;SUBSTITUTE(TEXT(CL7,"#,##0.00"),"-","△")&amp;"】"))</f>
        <v>【410.22】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29.4</v>
      </c>
      <c r="CS6" s="35">
        <f t="shared" si="10"/>
        <v>29.8</v>
      </c>
      <c r="CT6" s="35">
        <f t="shared" si="10"/>
        <v>29.43</v>
      </c>
      <c r="CU6" s="35">
        <f t="shared" si="10"/>
        <v>26.7</v>
      </c>
      <c r="CV6" s="35">
        <f t="shared" si="10"/>
        <v>29.12</v>
      </c>
      <c r="CW6" s="34" t="str">
        <f>IF(CW7="","",IF(CW7="-","【-】","【"&amp;SUBSTITUTE(TEXT(CW7,"#,##0.00"),"-","△")&amp;"】"))</f>
        <v>【32.98】</v>
      </c>
      <c r="CX6" s="35">
        <f>IF(CX7="",NA(),CX7)</f>
        <v>78.540000000000006</v>
      </c>
      <c r="CY6" s="35">
        <f t="shared" ref="CY6:DG6" si="11">IF(CY7="",NA(),CY7)</f>
        <v>81.819999999999993</v>
      </c>
      <c r="CZ6" s="35">
        <f t="shared" si="11"/>
        <v>82.19</v>
      </c>
      <c r="DA6" s="35">
        <f t="shared" si="11"/>
        <v>82.52</v>
      </c>
      <c r="DB6" s="35">
        <f t="shared" si="11"/>
        <v>83.9</v>
      </c>
      <c r="DC6" s="35">
        <f t="shared" si="11"/>
        <v>63.77</v>
      </c>
      <c r="DD6" s="35">
        <f t="shared" si="11"/>
        <v>66.95</v>
      </c>
      <c r="DE6" s="35">
        <f t="shared" si="11"/>
        <v>66.33</v>
      </c>
      <c r="DF6" s="35">
        <f t="shared" si="11"/>
        <v>66.459999999999994</v>
      </c>
      <c r="DG6" s="35">
        <f t="shared" si="11"/>
        <v>64.42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0.26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163422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3.92</v>
      </c>
      <c r="Q7" s="38">
        <v>85</v>
      </c>
      <c r="R7" s="38">
        <v>3740</v>
      </c>
      <c r="S7" s="38">
        <v>24075</v>
      </c>
      <c r="T7" s="38">
        <v>71.25</v>
      </c>
      <c r="U7" s="38">
        <v>337.89</v>
      </c>
      <c r="V7" s="38">
        <v>938</v>
      </c>
      <c r="W7" s="38">
        <v>0.3</v>
      </c>
      <c r="X7" s="38">
        <v>3126.67</v>
      </c>
      <c r="Y7" s="38">
        <v>90.32</v>
      </c>
      <c r="Z7" s="38">
        <v>93.89</v>
      </c>
      <c r="AA7" s="38">
        <v>88.49</v>
      </c>
      <c r="AB7" s="38">
        <v>54.27</v>
      </c>
      <c r="AC7" s="38">
        <v>32.369999999999997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2638.78</v>
      </c>
      <c r="BG7" s="38">
        <v>2570.35</v>
      </c>
      <c r="BH7" s="38">
        <v>2519.9899999999998</v>
      </c>
      <c r="BI7" s="38">
        <v>2471.7600000000002</v>
      </c>
      <c r="BJ7" s="38">
        <v>2433.42</v>
      </c>
      <c r="BK7" s="38">
        <v>1700.42</v>
      </c>
      <c r="BL7" s="38">
        <v>1491.92</v>
      </c>
      <c r="BM7" s="38">
        <v>1756.26</v>
      </c>
      <c r="BN7" s="38">
        <v>1864.29</v>
      </c>
      <c r="BO7" s="38">
        <v>1867.86</v>
      </c>
      <c r="BP7" s="38">
        <v>1042.3399999999999</v>
      </c>
      <c r="BQ7" s="38">
        <v>67.790000000000006</v>
      </c>
      <c r="BR7" s="38">
        <v>100</v>
      </c>
      <c r="BS7" s="38">
        <v>100</v>
      </c>
      <c r="BT7" s="38">
        <v>100</v>
      </c>
      <c r="BU7" s="38">
        <v>47.41</v>
      </c>
      <c r="BV7" s="38">
        <v>34.51</v>
      </c>
      <c r="BW7" s="38">
        <v>46.77</v>
      </c>
      <c r="BX7" s="38">
        <v>45.78</v>
      </c>
      <c r="BY7" s="38">
        <v>51.32</v>
      </c>
      <c r="BZ7" s="38">
        <v>46.93</v>
      </c>
      <c r="CA7" s="38">
        <v>42.6</v>
      </c>
      <c r="CB7" s="38">
        <v>250.73</v>
      </c>
      <c r="CC7" s="38">
        <v>166.07</v>
      </c>
      <c r="CD7" s="38">
        <v>173.68</v>
      </c>
      <c r="CE7" s="38">
        <v>174.82</v>
      </c>
      <c r="CF7" s="38">
        <v>362.8</v>
      </c>
      <c r="CG7" s="38">
        <v>476.11</v>
      </c>
      <c r="CH7" s="38">
        <v>348.75</v>
      </c>
      <c r="CI7" s="38">
        <v>367.7</v>
      </c>
      <c r="CJ7" s="38">
        <v>329.91</v>
      </c>
      <c r="CK7" s="38">
        <v>346.96</v>
      </c>
      <c r="CL7" s="38">
        <v>410.22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29.4</v>
      </c>
      <c r="CS7" s="38">
        <v>29.8</v>
      </c>
      <c r="CT7" s="38">
        <v>29.43</v>
      </c>
      <c r="CU7" s="38">
        <v>26.7</v>
      </c>
      <c r="CV7" s="38">
        <v>29.12</v>
      </c>
      <c r="CW7" s="38">
        <v>32.979999999999997</v>
      </c>
      <c r="CX7" s="38">
        <v>78.540000000000006</v>
      </c>
      <c r="CY7" s="38">
        <v>81.819999999999993</v>
      </c>
      <c r="CZ7" s="38">
        <v>82.19</v>
      </c>
      <c r="DA7" s="38">
        <v>82.52</v>
      </c>
      <c r="DB7" s="38">
        <v>83.9</v>
      </c>
      <c r="DC7" s="38">
        <v>63.77</v>
      </c>
      <c r="DD7" s="38">
        <v>66.95</v>
      </c>
      <c r="DE7" s="38">
        <v>66.33</v>
      </c>
      <c r="DF7" s="38">
        <v>66.459999999999994</v>
      </c>
      <c r="DG7" s="38">
        <v>64.42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0.26</v>
      </c>
      <c r="EM7" s="38">
        <v>0.04</v>
      </c>
      <c r="EN7" s="38">
        <v>0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2022-01-17T02:45:47Z</cp:lastPrinted>
  <dcterms:created xsi:type="dcterms:W3CDTF">2021-12-03T08:04:59Z</dcterms:created>
  <dcterms:modified xsi:type="dcterms:W3CDTF">2022-01-17T02:45:47Z</dcterms:modified>
  <cp:category/>
</cp:coreProperties>
</file>