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hi\Desktop\★★★未処理＆ショートカット★★★\20220117【0124〆】公営企業に係る経営比較分析表（令和２年度決算）の分析について\R3経営比較分析表\15朝日町\病院\"/>
    </mc:Choice>
  </mc:AlternateContent>
  <workbookProtection workbookAlgorithmName="SHA-512" workbookHashValue="TWUh9jFHKu1Clowlw+brochT0qXzp6gX2D04LLMO5gw4W/jEzATb03A52dQdocCU6MZyAU6P72SYslqxGnwQHg==" workbookSaltValue="0UYyPRVGEpF0YCJNtRjuJ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JW10" i="4"/>
  <c r="ID10" i="4"/>
  <c r="FZ10" i="4"/>
  <c r="CN10" i="4"/>
  <c r="AU10" i="4"/>
  <c r="B10" i="4"/>
  <c r="LP8" i="4"/>
  <c r="ID8" i="4"/>
  <c r="FZ8" i="4"/>
  <c r="CN8" i="4"/>
  <c r="AU8" i="4"/>
  <c r="IZ54" i="4" l="1"/>
  <c r="CS78" i="4"/>
  <c r="BX54" i="4"/>
  <c r="BX32" i="4"/>
  <c r="HM78" i="4"/>
  <c r="MN54" i="4"/>
  <c r="MN32" i="4"/>
  <c r="MH78" i="4"/>
  <c r="IZ32" i="4"/>
  <c r="FL54" i="4"/>
  <c r="FL32" i="4"/>
  <c r="C11" i="5"/>
  <c r="D11" i="5"/>
  <c r="E11" i="5"/>
  <c r="B11" i="5"/>
  <c r="KU54" i="4" l="1"/>
  <c r="KU32" i="4"/>
  <c r="AE32" i="4"/>
  <c r="KC78" i="4"/>
  <c r="HG54" i="4"/>
  <c r="HG32" i="4"/>
  <c r="FH78" i="4"/>
  <c r="DS54" i="4"/>
  <c r="DS32" i="4"/>
  <c r="AN78" i="4"/>
  <c r="AE54" i="4"/>
  <c r="JJ78" i="4"/>
  <c r="EO78" i="4"/>
  <c r="DD54" i="4"/>
  <c r="DD32" i="4"/>
  <c r="U78" i="4"/>
  <c r="P54" i="4"/>
  <c r="P32" i="4"/>
  <c r="KF54" i="4"/>
  <c r="KF32" i="4"/>
  <c r="GR54" i="4"/>
  <c r="GR32" i="4"/>
  <c r="LY32" i="4"/>
  <c r="GT78" i="4"/>
  <c r="EW54" i="4"/>
  <c r="EW32" i="4"/>
  <c r="IK54" i="4"/>
  <c r="IK32" i="4"/>
  <c r="BZ78" i="4"/>
  <c r="BI54" i="4"/>
  <c r="BI32" i="4"/>
  <c r="LY54" i="4"/>
  <c r="LO78" i="4"/>
  <c r="AT32" i="4"/>
  <c r="LJ32" i="4"/>
  <c r="KV78" i="4"/>
  <c r="HV54" i="4"/>
  <c r="HV32" i="4"/>
  <c r="GA78" i="4"/>
  <c r="EH54" i="4"/>
  <c r="EH32" i="4"/>
  <c r="BG78" i="4"/>
  <c r="AT54" i="4"/>
  <c r="LJ54" i="4"/>
</calcChain>
</file>

<file path=xl/sharedStrings.xml><?xml version="1.0" encoding="utf-8"?>
<sst xmlns="http://schemas.openxmlformats.org/spreadsheetml/2006/main" count="326" uniqueCount="214">
  <si>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</si>
  <si>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</si>
  <si>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</si>
  <si>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</si>
  <si>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</si>
  <si>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</si>
  <si>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</si>
  <si>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</si>
  <si>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</si>
  <si>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</si>
  <si>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</si>
  <si>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</si>
  <si>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</si>
  <si>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</si>
  <si>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</si>
  <si>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</si>
  <si>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</si>
  <si>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</si>
  <si>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</si>
  <si>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</si>
  <si>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</si>
  <si>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</si>
  <si>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</si>
  <si>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</si>
  <si>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</si>
  <si>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</si>
  <si>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</si>
  <si>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</si>
  <si>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</si>
  <si>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</si>
  <si>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</si>
  <si>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</si>
  <si>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</si>
  <si>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</si>
  <si>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</si>
  <si>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</si>
  <si>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</si>
  <si>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</si>
  <si>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</si>
  <si>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</si>
  <si>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</si>
  <si>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</si>
  <si>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</si>
  <si>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</si>
  <si>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</si>
  <si>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</si>
  <si>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</si>
  <si>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</si>
  <si>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</si>
  <si>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</si>
  <si>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</si>
  <si>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</si>
  <si>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</si>
  <si>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</si>
  <si>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</si>
  <si>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</si>
  <si>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</si>
  <si>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</si>
  <si>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</si>
  <si>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</si>
  <si>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</si>
  <si>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</si>
  <si>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</si>
  <si>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</si>
  <si>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</si>
  <si>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</si>
  <si>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</si>
  <si>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</si>
  <si>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</si>
  <si>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</si>
  <si>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</si>
  <si>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</si>
  <si>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</si>
  <si>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</si>
  <si>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</si>
  <si>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</si>
  <si>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</si>
  <si>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</si>
  <si>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</si>
  <si>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</si>
  <si>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</si>
  <si>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</si>
  <si>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</si>
  <si>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</si>
  <si>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</si>
  <si>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</si>
  <si>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</si>
  <si>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</si>
  <si>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</si>
  <si>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</si>
  <si>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</si>
  <si>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</si>
  <si>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</si>
  <si>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</si>
  <si>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</si>
  <si>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</si>
  <si>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</si>
  <si>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</si>
  <si>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</si>
  <si>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</si>
  <si>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</si>
  <si>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</si>
  <si>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</si>
  <si>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</si>
  <si>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</si>
  <si>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</si>
  <si>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</si>
  <si>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</si>
  <si>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</si>
  <si>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</si>
  <si>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</si>
  <si>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</si>
  <si>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</si>
  <si>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</si>
  <si>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</si>
  <si>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</si>
  <si>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</si>
  <si>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</si>
  <si>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</si>
  <si>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</si>
  <si>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</si>
  <si>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</si>
  <si>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</si>
  <si>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</si>
  <si>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</si>
  <si>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</si>
  <si>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</si>
  <si>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</si>
  <si>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</si>
  <si>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</si>
  <si>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</si>
  <si>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</si>
  <si>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</si>
  <si>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</si>
  <si>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</si>
  <si>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</si>
  <si>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</si>
  <si>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</si>
  <si>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</si>
  <si>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</si>
  <si>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</si>
  <si>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</si>
  <si>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</si>
  <si>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</si>
  <si>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</si>
  <si>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</si>
  <si>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</si>
  <si>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</si>
  <si>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</si>
  <si>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</si>
  <si>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</si>
  <si>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</si>
  <si>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</si>
  <si>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</si>
  <si>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</si>
  <si>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</si>
  <si>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</si>
  <si>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</si>
  <si>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</si>
  <si>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</si>
  <si>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</si>
  <si>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</si>
  <si>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</si>
  <si>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</si>
  <si>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</si>
  <si>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</si>
  <si>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</si>
  <si>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</si>
  <si>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</si>
  <si>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</si>
  <si>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</si>
  <si>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</si>
  <si>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</si>
  <si>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</si>
  <si>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</si>
  <si>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</si>
  <si>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</si>
  <si>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</si>
  <si>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</si>
  <si>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</si>
  <si>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</si>
  <si>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</si>
  <si>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</si>
  <si>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</si>
  <si>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</si>
  <si>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</si>
  <si>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</si>
  <si>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</si>
  <si>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</si>
  <si>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</si>
  <si>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</si>
  <si>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</si>
  <si>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富山県</t>
  </si>
  <si>
    <t>朝日町</t>
  </si>
  <si>
    <t>あさひ総合病院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</si>
  <si>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</si>
  <si>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</si>
  <si>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</si>
  <si>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</si>
  <si>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</si>
  <si>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</si>
  <si>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</si>
  <si>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</si>
  <si>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</si>
  <si>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</si>
  <si>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</si>
  <si>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</si>
  <si>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</si>
  <si>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</si>
  <si>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</si>
  <si>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川医療圏における基幹病院として、急性期・回復期・慢性期・在宅医療の必要な医療を提供し、高齢化が進む医療ニーズに対応しつつ、医療・介護・保健・福祉と連携した包括的な地域医療を切れ目なく提供する。</t>
    <rPh sb="1" eb="3">
      <t>ニイカワ</t>
    </rPh>
    <rPh sb="3" eb="5">
      <t>イリョウ</t>
    </rPh>
    <rPh sb="5" eb="6">
      <t>ケン</t>
    </rPh>
    <rPh sb="10" eb="12">
      <t>キカン</t>
    </rPh>
    <rPh sb="12" eb="14">
      <t>ビョウイン</t>
    </rPh>
    <rPh sb="18" eb="21">
      <t>キュウセイキ</t>
    </rPh>
    <rPh sb="22" eb="24">
      <t>カイフク</t>
    </rPh>
    <rPh sb="24" eb="25">
      <t>キ</t>
    </rPh>
    <rPh sb="26" eb="29">
      <t>マンセイキ</t>
    </rPh>
    <rPh sb="30" eb="32">
      <t>ザイタク</t>
    </rPh>
    <rPh sb="32" eb="34">
      <t>イリョウ</t>
    </rPh>
    <rPh sb="35" eb="37">
      <t>ヒツヨウ</t>
    </rPh>
    <rPh sb="38" eb="40">
      <t>イリョウ</t>
    </rPh>
    <rPh sb="41" eb="43">
      <t>テイキョウ</t>
    </rPh>
    <rPh sb="45" eb="48">
      <t>コウレイカ</t>
    </rPh>
    <rPh sb="49" eb="50">
      <t>スス</t>
    </rPh>
    <rPh sb="51" eb="53">
      <t>イリョウ</t>
    </rPh>
    <rPh sb="57" eb="59">
      <t>タイオウ</t>
    </rPh>
    <rPh sb="63" eb="65">
      <t>イリョウ</t>
    </rPh>
    <rPh sb="66" eb="68">
      <t>カイゴ</t>
    </rPh>
    <rPh sb="69" eb="71">
      <t>ホケン</t>
    </rPh>
    <rPh sb="72" eb="74">
      <t>フクシ</t>
    </rPh>
    <rPh sb="75" eb="77">
      <t>レンケイ</t>
    </rPh>
    <rPh sb="79" eb="82">
      <t>ホウカツテキ</t>
    </rPh>
    <rPh sb="83" eb="85">
      <t>チイキ</t>
    </rPh>
    <rPh sb="85" eb="87">
      <t>イリョウ</t>
    </rPh>
    <rPh sb="88" eb="89">
      <t>キ</t>
    </rPh>
    <rPh sb="90" eb="91">
      <t>メ</t>
    </rPh>
    <rPh sb="93" eb="95">
      <t>テイキョウ</t>
    </rPh>
    <phoneticPr fontId="5"/>
  </si>
  <si>
    <t>　新病院開院から１６年が経過し、今後、施設や設備、医療機器等の老朽化による補修・更新に要する費用の増加が見込まれる。</t>
    <rPh sb="1" eb="4">
      <t>シンビョウイン</t>
    </rPh>
    <rPh sb="4" eb="6">
      <t>カイイン</t>
    </rPh>
    <rPh sb="10" eb="11">
      <t>ネン</t>
    </rPh>
    <rPh sb="12" eb="14">
      <t>ケイカ</t>
    </rPh>
    <rPh sb="16" eb="18">
      <t>コンゴ</t>
    </rPh>
    <rPh sb="19" eb="21">
      <t>シセツ</t>
    </rPh>
    <rPh sb="22" eb="24">
      <t>セツビ</t>
    </rPh>
    <rPh sb="25" eb="27">
      <t>イリョウ</t>
    </rPh>
    <rPh sb="27" eb="29">
      <t>キキ</t>
    </rPh>
    <rPh sb="29" eb="30">
      <t>トウ</t>
    </rPh>
    <rPh sb="31" eb="34">
      <t>ロウキュウカ</t>
    </rPh>
    <rPh sb="37" eb="39">
      <t>ホシュウ</t>
    </rPh>
    <rPh sb="40" eb="42">
      <t>コウシン</t>
    </rPh>
    <rPh sb="43" eb="44">
      <t>ヨウ</t>
    </rPh>
    <rPh sb="46" eb="48">
      <t>ヒヨウ</t>
    </rPh>
    <rPh sb="49" eb="51">
      <t>ゾウカ</t>
    </rPh>
    <rPh sb="52" eb="54">
      <t>ミコ</t>
    </rPh>
    <phoneticPr fontId="5"/>
  </si>
  <si>
    <t>　経営の健全化に向け、引き続き徹底した収入増・費用減、人材確保に向けた取り組みを行うとともに、施設や設備、医療機器等の補修・更新について、経営状況を勘案しながら計画的に行う必要がある。</t>
    <rPh sb="1" eb="3">
      <t>ケイエイ</t>
    </rPh>
    <rPh sb="4" eb="7">
      <t>ケンゼンカ</t>
    </rPh>
    <rPh sb="8" eb="9">
      <t>ム</t>
    </rPh>
    <rPh sb="11" eb="12">
      <t>ヒ</t>
    </rPh>
    <rPh sb="13" eb="14">
      <t>ツヅ</t>
    </rPh>
    <rPh sb="15" eb="17">
      <t>テッテイ</t>
    </rPh>
    <rPh sb="19" eb="21">
      <t>シュウニュウ</t>
    </rPh>
    <rPh sb="21" eb="22">
      <t>ゾウ</t>
    </rPh>
    <rPh sb="23" eb="25">
      <t>ヒヨウ</t>
    </rPh>
    <rPh sb="25" eb="26">
      <t>ゲン</t>
    </rPh>
    <rPh sb="27" eb="29">
      <t>ジンザイ</t>
    </rPh>
    <rPh sb="29" eb="31">
      <t>カクホ</t>
    </rPh>
    <rPh sb="32" eb="33">
      <t>ム</t>
    </rPh>
    <rPh sb="35" eb="36">
      <t>ト</t>
    </rPh>
    <rPh sb="37" eb="38">
      <t>ク</t>
    </rPh>
    <rPh sb="40" eb="41">
      <t>オコナ</t>
    </rPh>
    <rPh sb="47" eb="49">
      <t>シセツ</t>
    </rPh>
    <rPh sb="50" eb="52">
      <t>セツビ</t>
    </rPh>
    <rPh sb="53" eb="55">
      <t>イリョウ</t>
    </rPh>
    <rPh sb="55" eb="57">
      <t>キキ</t>
    </rPh>
    <rPh sb="57" eb="58">
      <t>トウ</t>
    </rPh>
    <rPh sb="59" eb="61">
      <t>ホシュウ</t>
    </rPh>
    <rPh sb="62" eb="64">
      <t>コウシン</t>
    </rPh>
    <rPh sb="69" eb="71">
      <t>ケイエイ</t>
    </rPh>
    <rPh sb="71" eb="73">
      <t>ジョウキョウ</t>
    </rPh>
    <rPh sb="74" eb="76">
      <t>カンアン</t>
    </rPh>
    <rPh sb="80" eb="83">
      <t>ケイカクテキ</t>
    </rPh>
    <rPh sb="84" eb="85">
      <t>オコナ</t>
    </rPh>
    <rPh sb="86" eb="88">
      <t>ヒツヨウ</t>
    </rPh>
    <phoneticPr fontId="5"/>
  </si>
  <si>
    <t>　経常収支比率が、類似病院平均値を下回っており、更なる収入増・費用減の取り組みが必要。経常収益に対する減価償却費の割合が大きく、施設や設備、医療機器等への投資に見合う収益が得られていない状況にある。投資した資産をフルに活用するための人材確保（特に医師）が必要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ビョウイン</t>
    </rPh>
    <rPh sb="13" eb="15">
      <t>ヘイキン</t>
    </rPh>
    <rPh sb="15" eb="16">
      <t>アタイ</t>
    </rPh>
    <rPh sb="17" eb="19">
      <t>シタマワ</t>
    </rPh>
    <rPh sb="24" eb="25">
      <t>サラ</t>
    </rPh>
    <rPh sb="27" eb="29">
      <t>シュウニュウ</t>
    </rPh>
    <rPh sb="29" eb="30">
      <t>ゾウ</t>
    </rPh>
    <rPh sb="31" eb="33">
      <t>ヒヨウ</t>
    </rPh>
    <rPh sb="33" eb="34">
      <t>ゲン</t>
    </rPh>
    <rPh sb="35" eb="36">
      <t>ト</t>
    </rPh>
    <rPh sb="37" eb="38">
      <t>ク</t>
    </rPh>
    <rPh sb="40" eb="42">
      <t>ヒツヨウ</t>
    </rPh>
    <rPh sb="43" eb="45">
      <t>ケイジョウ</t>
    </rPh>
    <rPh sb="45" eb="47">
      <t>シュウエキ</t>
    </rPh>
    <rPh sb="48" eb="49">
      <t>タイ</t>
    </rPh>
    <rPh sb="51" eb="53">
      <t>ゲンカ</t>
    </rPh>
    <rPh sb="53" eb="55">
      <t>ショウキャク</t>
    </rPh>
    <rPh sb="55" eb="56">
      <t>ヒ</t>
    </rPh>
    <rPh sb="57" eb="59">
      <t>ワリアイ</t>
    </rPh>
    <rPh sb="60" eb="61">
      <t>オオ</t>
    </rPh>
    <rPh sb="64" eb="66">
      <t>シセツ</t>
    </rPh>
    <rPh sb="67" eb="69">
      <t>セツビ</t>
    </rPh>
    <rPh sb="70" eb="72">
      <t>イリョウ</t>
    </rPh>
    <rPh sb="72" eb="74">
      <t>キキ</t>
    </rPh>
    <rPh sb="74" eb="75">
      <t>トウ</t>
    </rPh>
    <rPh sb="77" eb="79">
      <t>トウシ</t>
    </rPh>
    <rPh sb="80" eb="82">
      <t>ミア</t>
    </rPh>
    <rPh sb="83" eb="85">
      <t>シュウエキ</t>
    </rPh>
    <rPh sb="86" eb="87">
      <t>エ</t>
    </rPh>
    <rPh sb="93" eb="95">
      <t>ジョウキョウ</t>
    </rPh>
    <rPh sb="99" eb="101">
      <t>トウシ</t>
    </rPh>
    <rPh sb="103" eb="105">
      <t>シサン</t>
    </rPh>
    <rPh sb="109" eb="111">
      <t>カツヨウ</t>
    </rPh>
    <rPh sb="116" eb="118">
      <t>ジンザイ</t>
    </rPh>
    <rPh sb="118" eb="120">
      <t>カクホ</t>
    </rPh>
    <rPh sb="121" eb="122">
      <t>トク</t>
    </rPh>
    <rPh sb="123" eb="125">
      <t>イシ</t>
    </rPh>
    <rPh sb="127" eb="12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</si>
</sst>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51.9</c:v>
                </c:pt>
                <c:pt idx="2">
                  <c:v>76.2</c:v>
                </c:pt>
                <c:pt idx="3">
                  <c:v>92</c:v>
                </c:pt>
                <c:pt idx="4">
                  <c:v>82.6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D-4D09-8432-D4E0CBEA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3496"/>
        <c:axId val="23706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AD-4D09-8432-D4E0CBEA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3496"/>
        <c:axId val="237061704"/>
      </c:lineChart>
      <c:catAx>
        <c:axId val="119943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061704"/>
        <c:crosses val="autoZero"/>
        <c:auto val="1"/>
        <c:lblAlgn val="ctr"/>
        <c:lblOffset val="100"/>
        <c:noMultiLvlLbl val="1"/>
      </c:catAx>
      <c:valAx>
        <c:axId val="23706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9943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155.1</c:v>
                </c:pt>
                <c:pt idx="1">
                  <c:v>153.30000000000001</c:v>
                </c:pt>
                <c:pt idx="2">
                  <c:v>168.5</c:v>
                </c:pt>
                <c:pt idx="3">
                  <c:v>166.1</c:v>
                </c:pt>
                <c:pt idx="4">
                  <c:v>16.600000000000001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F-4CF0-B772-CAB29FA0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08232"/>
        <c:axId val="23830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5F-4CF0-B772-CAB29FA0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08232"/>
        <c:axId val="238308616"/>
      </c:lineChart>
      <c:catAx>
        <c:axId val="238308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8308616"/>
        <c:crosses val="autoZero"/>
        <c:auto val="1"/>
        <c:lblAlgn val="ctr"/>
        <c:lblOffset val="100"/>
        <c:noMultiLvlLbl val="1"/>
      </c:catAx>
      <c:valAx>
        <c:axId val="23830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308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88.2</c:v>
                </c:pt>
                <c:pt idx="1">
                  <c:v>87.3</c:v>
                </c:pt>
                <c:pt idx="2">
                  <c:v>81.2</c:v>
                </c:pt>
                <c:pt idx="3">
                  <c:v>86.4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F5-4B5C-8607-1DDBFB22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95848"/>
        <c:axId val="23849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80.7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F5-4B5C-8607-1DDBFB22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95848"/>
        <c:axId val="238498280"/>
      </c:lineChart>
      <c:catAx>
        <c:axId val="238495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8498280"/>
        <c:crosses val="autoZero"/>
        <c:auto val="1"/>
        <c:lblAlgn val="ctr"/>
        <c:lblOffset val="100"/>
        <c:noMultiLvlLbl val="1"/>
      </c:catAx>
      <c:valAx>
        <c:axId val="23849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495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98.6</c:v>
                </c:pt>
                <c:pt idx="2">
                  <c:v>90.3</c:v>
                </c:pt>
                <c:pt idx="3">
                  <c:v>88.4</c:v>
                </c:pt>
                <c:pt idx="4">
                  <c:v>87.1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FF-46AD-98F8-5BF4899C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56656"/>
        <c:axId val="2384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F-46AD-98F8-5BF4899C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56656"/>
        <c:axId val="238462304"/>
      </c:lineChart>
      <c:catAx>
        <c:axId val="23855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8462304"/>
        <c:crosses val="autoZero"/>
        <c:auto val="1"/>
        <c:lblAlgn val="ctr"/>
        <c:lblOffset val="100"/>
        <c:noMultiLvlLbl val="1"/>
      </c:catAx>
      <c:valAx>
        <c:axId val="2384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38556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40.6</c:v>
                </c:pt>
                <c:pt idx="1">
                  <c:v>38.799999999999997</c:v>
                </c:pt>
                <c:pt idx="2">
                  <c:v>39.700000000000003</c:v>
                </c:pt>
                <c:pt idx="3">
                  <c:v>40.9</c:v>
                </c:pt>
                <c:pt idx="4">
                  <c:v>42.1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1-44A6-95BC-92DE01D8E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2728"/>
        <c:axId val="23647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4A6-95BC-92DE01D8E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2728"/>
        <c:axId val="236473120"/>
      </c:lineChart>
      <c:catAx>
        <c:axId val="236472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3120"/>
        <c:crosses val="autoZero"/>
        <c:auto val="1"/>
        <c:lblAlgn val="ctr"/>
        <c:lblOffset val="100"/>
        <c:noMultiLvlLbl val="1"/>
      </c:catAx>
      <c:valAx>
        <c:axId val="23647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2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85.7</c:v>
                </c:pt>
                <c:pt idx="1">
                  <c:v>69.2</c:v>
                </c:pt>
                <c:pt idx="2">
                  <c:v>69.8</c:v>
                </c:pt>
                <c:pt idx="3">
                  <c:v>71.8</c:v>
                </c:pt>
                <c:pt idx="4">
                  <c:v>69.400000000000006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02-4873-BDAB-28F3681B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2336"/>
        <c:axId val="23647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02-4873-BDAB-28F3681B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2336"/>
        <c:axId val="236471944"/>
      </c:lineChart>
      <c:catAx>
        <c:axId val="23647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1944"/>
        <c:crosses val="autoZero"/>
        <c:auto val="1"/>
        <c:lblAlgn val="ctr"/>
        <c:lblOffset val="100"/>
        <c:noMultiLvlLbl val="1"/>
      </c:catAx>
      <c:valAx>
        <c:axId val="23647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2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42746211</c:v>
                </c:pt>
                <c:pt idx="1">
                  <c:v>42984889</c:v>
                </c:pt>
                <c:pt idx="2">
                  <c:v>81329202</c:v>
                </c:pt>
                <c:pt idx="3">
                  <c:v>84526523</c:v>
                </c:pt>
                <c:pt idx="4">
                  <c:v>84471697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0-47D9-B160-AB1D8F09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1160"/>
        <c:axId val="23647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42806727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E0-47D9-B160-AB1D8F09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1160"/>
        <c:axId val="236473904"/>
      </c:lineChart>
      <c:catAx>
        <c:axId val="236471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3904"/>
        <c:crosses val="autoZero"/>
        <c:auto val="1"/>
        <c:lblAlgn val="ctr"/>
        <c:lblOffset val="100"/>
        <c:noMultiLvlLbl val="1"/>
      </c:catAx>
      <c:valAx>
        <c:axId val="23647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1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17.600000000000001</c:v>
                </c:pt>
                <c:pt idx="1">
                  <c:v>17.5</c:v>
                </c:pt>
                <c:pt idx="2">
                  <c:v>18.7</c:v>
                </c:pt>
                <c:pt idx="3">
                  <c:v>17.2</c:v>
                </c:pt>
                <c:pt idx="4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BCD-B8DE-9E55EBA41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4688"/>
        <c:axId val="23647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B-4BCD-B8DE-9E55EBA41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4688"/>
        <c:axId val="236475080"/>
      </c:lineChart>
      <c:catAx>
        <c:axId val="23647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5080"/>
        <c:crosses val="autoZero"/>
        <c:auto val="1"/>
        <c:lblAlgn val="ctr"/>
        <c:lblOffset val="100"/>
        <c:noMultiLvlLbl val="1"/>
      </c:catAx>
      <c:valAx>
        <c:axId val="23647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51</c:v>
                </c:pt>
                <c:pt idx="2">
                  <c:v>53.9</c:v>
                </c:pt>
                <c:pt idx="3">
                  <c:v>49</c:v>
                </c:pt>
                <c:pt idx="4">
                  <c:v>56.1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0-4E13-A539-61B61349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5864"/>
        <c:axId val="2364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68.5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0-4E13-A539-61B61349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5864"/>
        <c:axId val="236476256"/>
      </c:lineChart>
      <c:catAx>
        <c:axId val="236475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6256"/>
        <c:crosses val="autoZero"/>
        <c:auto val="1"/>
        <c:lblAlgn val="ctr"/>
        <c:lblOffset val="100"/>
        <c:noMultiLvlLbl val="1"/>
      </c:catAx>
      <c:valAx>
        <c:axId val="2364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5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7173</c:v>
                </c:pt>
                <c:pt idx="1">
                  <c:v>7110</c:v>
                </c:pt>
                <c:pt idx="2">
                  <c:v>7490</c:v>
                </c:pt>
                <c:pt idx="3">
                  <c:v>8419</c:v>
                </c:pt>
                <c:pt idx="4">
                  <c:v>9143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A-449B-B385-48F3E948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7040"/>
        <c:axId val="236477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11234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3A-449B-B385-48F3E948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7040"/>
        <c:axId val="236477432"/>
      </c:lineChart>
      <c:catAx>
        <c:axId val="2364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6477432"/>
        <c:crosses val="autoZero"/>
        <c:auto val="1"/>
        <c:lblAlgn val="ctr"/>
        <c:lblOffset val="100"/>
        <c:noMultiLvlLbl val="1"/>
      </c:catAx>
      <c:valAx>
        <c:axId val="236477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647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35811</c:v>
                </c:pt>
                <c:pt idx="1">
                  <c:v>37436</c:v>
                </c:pt>
                <c:pt idx="2">
                  <c:v>41134</c:v>
                </c:pt>
                <c:pt idx="3">
                  <c:v>41368</c:v>
                </c:pt>
                <c:pt idx="4">
                  <c:v>42404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09-40BA-9FC4-AD2BC159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98656"/>
        <c:axId val="23879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37855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09-40BA-9FC4-AD2BC159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8656"/>
        <c:axId val="238799048"/>
      </c:lineChart>
      <c:catAx>
        <c:axId val="23879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8799048"/>
        <c:crosses val="autoZero"/>
        <c:auto val="1"/>
        <c:lblAlgn val="ctr"/>
        <c:lblOffset val="100"/>
        <c:noMultiLvlLbl val="1"/>
      </c:catAx>
      <c:valAx>
        <c:axId val="23879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879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33" zoomScaleNormal="100" zoomScaleSheetLayoutView="70" workbookViewId="0">
      <selection activeCell="NZ45" sqref="NZ4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富山県朝日町　あさひ総合病院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109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109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11543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17503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109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109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210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97.7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98.6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90.3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88.4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87.1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88.2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87.3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81.2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86.4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82.5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155.1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153.30000000000001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168.5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166.1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16.600000000000001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51.7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51.9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76.2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92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82.6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96.7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96.6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96.9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100.6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84.2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83.9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84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84.3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80.7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119.5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116.9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117.1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120.5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124.2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69.7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70.099999999999994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70.400000000000006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65.8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213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211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38">
        <f>データ!CA7</f>
        <v>35811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37436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41134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41368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42404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データ!CL7</f>
        <v>7173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7110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7490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8419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9143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51.2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51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53.9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49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56.1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17.600000000000001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17.5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18.7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17.2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17.600000000000001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データ!CF7</f>
        <v>33492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34136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34924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35788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37855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データ!CQ7</f>
        <v>9976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10130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10244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10602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11234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63.4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63.7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63.3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68.5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18.7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18.3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17.7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17.5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212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H28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H29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H30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R01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R02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H28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H29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H30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R01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R02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H28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H29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H30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R01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R02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データ!DS7</f>
        <v>40.6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データ!DT7</f>
        <v>38.799999999999997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データ!DU7</f>
        <v>39.700000000000003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データ!DV7</f>
        <v>40.9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データ!DW7</f>
        <v>42.1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データ!ED7</f>
        <v>85.7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データ!EE7</f>
        <v>69.2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データ!EF7</f>
        <v>69.8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データ!EG7</f>
        <v>71.8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データ!EH7</f>
        <v>69.400000000000006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データ!EO7</f>
        <v>42746211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データ!EP7</f>
        <v>42984889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データ!EQ7</f>
        <v>81329202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データ!ER7</f>
        <v>84526523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データ!ES7</f>
        <v>84471697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データ!DX7</f>
        <v>52.5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データ!DY7</f>
        <v>53.5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データ!DZ7</f>
        <v>54.1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データ!EA7</f>
        <v>54.6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データ!EB7</f>
        <v>56.9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データ!EI7</f>
        <v>69.7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データ!EJ7</f>
        <v>71.3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データ!EK7</f>
        <v>71.400000000000006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データ!EL7</f>
        <v>71.7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データ!EM7</f>
        <v>72.900000000000006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データ!ET7</f>
        <v>37752628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データ!EU7</f>
        <v>39094598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データ!EV7</f>
        <v>40683727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データ!EW7</f>
        <v>41891213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データ!EX7</f>
        <v>42806727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94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GHKxkLnpy7FfBy9NWTxz186OlDlT7BZSHj6vYQoO9WErfeZ9DEUKKVf+UfbuvmcgxF1iatIqxCg4gUmEi2VX1g==" saltValue="tn4P6/s6SsWSiPNojrwBmw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106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8" t="s">
        <v>108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111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116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154</v>
      </c>
      <c r="AU5" s="62" t="s">
        <v>155</v>
      </c>
      <c r="AV5" s="62" t="s">
        <v>156</v>
      </c>
      <c r="AW5" s="62" t="s">
        <v>157</v>
      </c>
      <c r="AX5" s="62" t="s">
        <v>158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153</v>
      </c>
      <c r="BE5" s="62" t="s">
        <v>159</v>
      </c>
      <c r="BF5" s="62" t="s">
        <v>160</v>
      </c>
      <c r="BG5" s="62" t="s">
        <v>161</v>
      </c>
      <c r="BH5" s="62" t="s">
        <v>162</v>
      </c>
      <c r="BI5" s="62" t="s">
        <v>163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153</v>
      </c>
      <c r="BP5" s="62" t="s">
        <v>164</v>
      </c>
      <c r="BQ5" s="62" t="s">
        <v>165</v>
      </c>
      <c r="BR5" s="62" t="s">
        <v>166</v>
      </c>
      <c r="BS5" s="62" t="s">
        <v>146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153</v>
      </c>
      <c r="CA5" s="62" t="s">
        <v>167</v>
      </c>
      <c r="CB5" s="62" t="s">
        <v>168</v>
      </c>
      <c r="CC5" s="62" t="s">
        <v>161</v>
      </c>
      <c r="CD5" s="62" t="s">
        <v>169</v>
      </c>
      <c r="CE5" s="62" t="s">
        <v>170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171</v>
      </c>
      <c r="CM5" s="62" t="s">
        <v>155</v>
      </c>
      <c r="CN5" s="62" t="s">
        <v>172</v>
      </c>
      <c r="CO5" s="62" t="s">
        <v>173</v>
      </c>
      <c r="CP5" s="62" t="s">
        <v>174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153</v>
      </c>
      <c r="CW5" s="62" t="s">
        <v>175</v>
      </c>
      <c r="CX5" s="62" t="s">
        <v>165</v>
      </c>
      <c r="CY5" s="62" t="s">
        <v>176</v>
      </c>
      <c r="CZ5" s="62" t="s">
        <v>157</v>
      </c>
      <c r="DA5" s="62" t="s">
        <v>174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153</v>
      </c>
      <c r="DH5" s="62" t="s">
        <v>177</v>
      </c>
      <c r="DI5" s="62" t="s">
        <v>178</v>
      </c>
      <c r="DJ5" s="62" t="s">
        <v>179</v>
      </c>
      <c r="DK5" s="62" t="s">
        <v>162</v>
      </c>
      <c r="DL5" s="62" t="s">
        <v>170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153</v>
      </c>
      <c r="DS5" s="62" t="s">
        <v>143</v>
      </c>
      <c r="DT5" s="62" t="s">
        <v>180</v>
      </c>
      <c r="DU5" s="62" t="s">
        <v>181</v>
      </c>
      <c r="DV5" s="62" t="s">
        <v>169</v>
      </c>
      <c r="DW5" s="62" t="s">
        <v>182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153</v>
      </c>
      <c r="ED5" s="62" t="s">
        <v>164</v>
      </c>
      <c r="EE5" s="62" t="s">
        <v>183</v>
      </c>
      <c r="EF5" s="62" t="s">
        <v>184</v>
      </c>
      <c r="EG5" s="62" t="s">
        <v>185</v>
      </c>
      <c r="EH5" s="62" t="s">
        <v>163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152</v>
      </c>
      <c r="EN5" s="62" t="s">
        <v>186</v>
      </c>
      <c r="EO5" s="62" t="s">
        <v>187</v>
      </c>
      <c r="EP5" s="62" t="s">
        <v>165</v>
      </c>
      <c r="EQ5" s="62" t="s">
        <v>188</v>
      </c>
      <c r="ER5" s="62" t="s">
        <v>189</v>
      </c>
      <c r="ES5" s="62" t="s">
        <v>163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  <c r="EY5" s="62" t="s">
        <v>153</v>
      </c>
    </row>
    <row r="6" spans="1:155" s="67" customFormat="1">
      <c r="A6" s="48" t="s">
        <v>190</v>
      </c>
      <c r="B6" s="63">
        <f>B8</f>
        <v>2020</v>
      </c>
      <c r="C6" s="63">
        <f t="shared" ref="C6:M6" si="2">C8</f>
        <v>163431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富山県朝日町　あさひ総合病院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15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輪</v>
      </c>
      <c r="U6" s="64">
        <f>U8</f>
        <v>11543</v>
      </c>
      <c r="V6" s="64">
        <f>V8</f>
        <v>17503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109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109</v>
      </c>
      <c r="AF6" s="64">
        <f t="shared" si="3"/>
        <v>109</v>
      </c>
      <c r="AG6" s="64" t="str">
        <f t="shared" si="3"/>
        <v>-</v>
      </c>
      <c r="AH6" s="64">
        <f t="shared" si="3"/>
        <v>109</v>
      </c>
      <c r="AI6" s="65">
        <f>IF(AI8="-",NA(),AI8)</f>
        <v>97.7</v>
      </c>
      <c r="AJ6" s="65">
        <f t="shared" ref="AJ6:AR6" si="5">IF(AJ8="-",NA(),AJ8)</f>
        <v>98.6</v>
      </c>
      <c r="AK6" s="65">
        <f t="shared" si="5"/>
        <v>90.3</v>
      </c>
      <c r="AL6" s="65">
        <f t="shared" si="5"/>
        <v>88.4</v>
      </c>
      <c r="AM6" s="65">
        <f t="shared" si="5"/>
        <v>87.1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100.6</v>
      </c>
      <c r="AS6" s="65" t="str">
        <f>IF(AS8="-","【-】","【"&amp;SUBSTITUTE(TEXT(AS8,"#,##0.0"),"-","△")&amp;"】")</f>
        <v>【102.5】</v>
      </c>
      <c r="AT6" s="65">
        <f>IF(AT8="-",NA(),AT8)</f>
        <v>88.2</v>
      </c>
      <c r="AU6" s="65">
        <f t="shared" ref="AU6:BC6" si="6">IF(AU8="-",NA(),AU8)</f>
        <v>87.3</v>
      </c>
      <c r="AV6" s="65">
        <f t="shared" si="6"/>
        <v>81.2</v>
      </c>
      <c r="AW6" s="65">
        <f t="shared" si="6"/>
        <v>86.4</v>
      </c>
      <c r="AX6" s="65">
        <f t="shared" si="6"/>
        <v>82.5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80.7</v>
      </c>
      <c r="BD6" s="65" t="str">
        <f>IF(BD8="-","【-】","【"&amp;SUBSTITUTE(TEXT(BD8,"#,##0.0"),"-","△")&amp;"】")</f>
        <v>【84.7】</v>
      </c>
      <c r="BE6" s="65">
        <f>IF(BE8="-",NA(),BE8)</f>
        <v>155.1</v>
      </c>
      <c r="BF6" s="65">
        <f t="shared" ref="BF6:BN6" si="7">IF(BF8="-",NA(),BF8)</f>
        <v>153.30000000000001</v>
      </c>
      <c r="BG6" s="65">
        <f t="shared" si="7"/>
        <v>168.5</v>
      </c>
      <c r="BH6" s="65">
        <f t="shared" si="7"/>
        <v>166.1</v>
      </c>
      <c r="BI6" s="65">
        <f t="shared" si="7"/>
        <v>16.600000000000001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124.2</v>
      </c>
      <c r="BO6" s="65" t="str">
        <f>IF(BO8="-","【-】","【"&amp;SUBSTITUTE(TEXT(BO8,"#,##0.0"),"-","△")&amp;"】")</f>
        <v>【69.3】</v>
      </c>
      <c r="BP6" s="65">
        <f>IF(BP8="-",NA(),BP8)</f>
        <v>51.7</v>
      </c>
      <c r="BQ6" s="65">
        <f t="shared" ref="BQ6:BY6" si="8">IF(BQ8="-",NA(),BQ8)</f>
        <v>51.9</v>
      </c>
      <c r="BR6" s="65">
        <f t="shared" si="8"/>
        <v>76.2</v>
      </c>
      <c r="BS6" s="65">
        <f t="shared" si="8"/>
        <v>92</v>
      </c>
      <c r="BT6" s="65">
        <f t="shared" si="8"/>
        <v>82.6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65.8</v>
      </c>
      <c r="BZ6" s="65" t="str">
        <f>IF(BZ8="-","【-】","【"&amp;SUBSTITUTE(TEXT(BZ8,"#,##0.0"),"-","△")&amp;"】")</f>
        <v>【67.2】</v>
      </c>
      <c r="CA6" s="66">
        <f>IF(CA8="-",NA(),CA8)</f>
        <v>35811</v>
      </c>
      <c r="CB6" s="66">
        <f t="shared" ref="CB6:CJ6" si="9">IF(CB8="-",NA(),CB8)</f>
        <v>37436</v>
      </c>
      <c r="CC6" s="66">
        <f t="shared" si="9"/>
        <v>41134</v>
      </c>
      <c r="CD6" s="66">
        <f t="shared" si="9"/>
        <v>41368</v>
      </c>
      <c r="CE6" s="66">
        <f t="shared" si="9"/>
        <v>42404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37855</v>
      </c>
      <c r="CK6" s="65" t="str">
        <f>IF(CK8="-","【-】","【"&amp;SUBSTITUTE(TEXT(CK8,"#,##0"),"-","△")&amp;"】")</f>
        <v>【56,733】</v>
      </c>
      <c r="CL6" s="66">
        <f>IF(CL8="-",NA(),CL8)</f>
        <v>7173</v>
      </c>
      <c r="CM6" s="66">
        <f t="shared" ref="CM6:CU6" si="10">IF(CM8="-",NA(),CM8)</f>
        <v>7110</v>
      </c>
      <c r="CN6" s="66">
        <f t="shared" si="10"/>
        <v>7490</v>
      </c>
      <c r="CO6" s="66">
        <f t="shared" si="10"/>
        <v>8419</v>
      </c>
      <c r="CP6" s="66">
        <f t="shared" si="10"/>
        <v>9143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11234</v>
      </c>
      <c r="CV6" s="65" t="str">
        <f>IF(CV8="-","【-】","【"&amp;SUBSTITUTE(TEXT(CV8,"#,##0"),"-","△")&amp;"】")</f>
        <v>【16,778】</v>
      </c>
      <c r="CW6" s="65">
        <f>IF(CW8="-",NA(),CW8)</f>
        <v>51.2</v>
      </c>
      <c r="CX6" s="65">
        <f t="shared" ref="CX6:DF6" si="11">IF(CX8="-",NA(),CX8)</f>
        <v>51</v>
      </c>
      <c r="CY6" s="65">
        <f t="shared" si="11"/>
        <v>53.9</v>
      </c>
      <c r="CZ6" s="65">
        <f t="shared" si="11"/>
        <v>49</v>
      </c>
      <c r="DA6" s="65">
        <f t="shared" si="11"/>
        <v>56.1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68.5</v>
      </c>
      <c r="DG6" s="65" t="str">
        <f>IF(DG8="-","【-】","【"&amp;SUBSTITUTE(TEXT(DG8,"#,##0.0"),"-","△")&amp;"】")</f>
        <v>【58.8】</v>
      </c>
      <c r="DH6" s="65">
        <f>IF(DH8="-",NA(),DH8)</f>
        <v>17.600000000000001</v>
      </c>
      <c r="DI6" s="65">
        <f t="shared" ref="DI6:DQ6" si="12">IF(DI8="-",NA(),DI8)</f>
        <v>17.5</v>
      </c>
      <c r="DJ6" s="65">
        <f t="shared" si="12"/>
        <v>18.7</v>
      </c>
      <c r="DK6" s="65">
        <f t="shared" si="12"/>
        <v>17.2</v>
      </c>
      <c r="DL6" s="65">
        <f t="shared" si="12"/>
        <v>17.600000000000001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17.5</v>
      </c>
      <c r="DR6" s="65" t="str">
        <f>IF(DR8="-","【-】","【"&amp;SUBSTITUTE(TEXT(DR8,"#,##0.0"),"-","△")&amp;"】")</f>
        <v>【24.8】</v>
      </c>
      <c r="DS6" s="65">
        <f>IF(DS8="-",NA(),DS8)</f>
        <v>40.6</v>
      </c>
      <c r="DT6" s="65">
        <f t="shared" ref="DT6:EB6" si="13">IF(DT8="-",NA(),DT8)</f>
        <v>38.799999999999997</v>
      </c>
      <c r="DU6" s="65">
        <f t="shared" si="13"/>
        <v>39.700000000000003</v>
      </c>
      <c r="DV6" s="65">
        <f t="shared" si="13"/>
        <v>40.9</v>
      </c>
      <c r="DW6" s="65">
        <f t="shared" si="13"/>
        <v>42.1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85.7</v>
      </c>
      <c r="EE6" s="65">
        <f t="shared" ref="EE6:EM6" si="14">IF(EE8="-",NA(),EE8)</f>
        <v>69.2</v>
      </c>
      <c r="EF6" s="65">
        <f t="shared" si="14"/>
        <v>69.8</v>
      </c>
      <c r="EG6" s="65">
        <f t="shared" si="14"/>
        <v>71.8</v>
      </c>
      <c r="EH6" s="65">
        <f t="shared" si="14"/>
        <v>69.400000000000006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72.900000000000006</v>
      </c>
      <c r="EN6" s="65" t="str">
        <f>IF(EN8="-","【-】","【"&amp;SUBSTITUTE(TEXT(EN8,"#,##0.0"),"-","△")&amp;"】")</f>
        <v>【70.3】</v>
      </c>
      <c r="EO6" s="66">
        <f>IF(EO8="-",NA(),EO8)</f>
        <v>42746211</v>
      </c>
      <c r="EP6" s="66">
        <f t="shared" ref="EP6:EX6" si="15">IF(EP8="-",NA(),EP8)</f>
        <v>42984889</v>
      </c>
      <c r="EQ6" s="66">
        <f t="shared" si="15"/>
        <v>81329202</v>
      </c>
      <c r="ER6" s="66">
        <f t="shared" si="15"/>
        <v>84526523</v>
      </c>
      <c r="ES6" s="66">
        <f t="shared" si="15"/>
        <v>84471697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42806727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191</v>
      </c>
      <c r="B7" s="63">
        <f t="shared" ref="B7:AH7" si="16">B8</f>
        <v>2020</v>
      </c>
      <c r="C7" s="63">
        <f t="shared" si="16"/>
        <v>163431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6"/>
        <v>15</v>
      </c>
      <c r="R7" s="63" t="str">
        <f t="shared" si="16"/>
        <v>-</v>
      </c>
      <c r="S7" s="63" t="str">
        <f t="shared" si="16"/>
        <v>ド 透 訓</v>
      </c>
      <c r="T7" s="63" t="str">
        <f t="shared" si="16"/>
        <v>救 臨 輪</v>
      </c>
      <c r="U7" s="64">
        <f>U8</f>
        <v>11543</v>
      </c>
      <c r="V7" s="64">
        <f>V8</f>
        <v>17503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109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109</v>
      </c>
      <c r="AF7" s="64">
        <f t="shared" si="16"/>
        <v>109</v>
      </c>
      <c r="AG7" s="64" t="str">
        <f t="shared" si="16"/>
        <v>-</v>
      </c>
      <c r="AH7" s="64">
        <f t="shared" si="16"/>
        <v>109</v>
      </c>
      <c r="AI7" s="65">
        <f>AI8</f>
        <v>97.7</v>
      </c>
      <c r="AJ7" s="65">
        <f t="shared" ref="AJ7:AR7" si="17">AJ8</f>
        <v>98.6</v>
      </c>
      <c r="AK7" s="65">
        <f t="shared" si="17"/>
        <v>90.3</v>
      </c>
      <c r="AL7" s="65">
        <f t="shared" si="17"/>
        <v>88.4</v>
      </c>
      <c r="AM7" s="65">
        <f t="shared" si="17"/>
        <v>87.1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100.6</v>
      </c>
      <c r="AS7" s="65"/>
      <c r="AT7" s="65">
        <f>AT8</f>
        <v>88.2</v>
      </c>
      <c r="AU7" s="65">
        <f t="shared" ref="AU7:BC7" si="18">AU8</f>
        <v>87.3</v>
      </c>
      <c r="AV7" s="65">
        <f t="shared" si="18"/>
        <v>81.2</v>
      </c>
      <c r="AW7" s="65">
        <f t="shared" si="18"/>
        <v>86.4</v>
      </c>
      <c r="AX7" s="65">
        <f t="shared" si="18"/>
        <v>82.5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80.7</v>
      </c>
      <c r="BD7" s="65"/>
      <c r="BE7" s="65">
        <f>BE8</f>
        <v>155.1</v>
      </c>
      <c r="BF7" s="65">
        <f t="shared" ref="BF7:BN7" si="19">BF8</f>
        <v>153.30000000000001</v>
      </c>
      <c r="BG7" s="65">
        <f t="shared" si="19"/>
        <v>168.5</v>
      </c>
      <c r="BH7" s="65">
        <f t="shared" si="19"/>
        <v>166.1</v>
      </c>
      <c r="BI7" s="65">
        <f t="shared" si="19"/>
        <v>16.600000000000001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124.2</v>
      </c>
      <c r="BO7" s="65"/>
      <c r="BP7" s="65">
        <f>BP8</f>
        <v>51.7</v>
      </c>
      <c r="BQ7" s="65">
        <f t="shared" ref="BQ7:BY7" si="20">BQ8</f>
        <v>51.9</v>
      </c>
      <c r="BR7" s="65">
        <f t="shared" si="20"/>
        <v>76.2</v>
      </c>
      <c r="BS7" s="65">
        <f t="shared" si="20"/>
        <v>92</v>
      </c>
      <c r="BT7" s="65">
        <f t="shared" si="20"/>
        <v>82.6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65.8</v>
      </c>
      <c r="BZ7" s="65"/>
      <c r="CA7" s="66">
        <f>CA8</f>
        <v>35811</v>
      </c>
      <c r="CB7" s="66">
        <f t="shared" ref="CB7:CJ7" si="21">CB8</f>
        <v>37436</v>
      </c>
      <c r="CC7" s="66">
        <f t="shared" si="21"/>
        <v>41134</v>
      </c>
      <c r="CD7" s="66">
        <f t="shared" si="21"/>
        <v>41368</v>
      </c>
      <c r="CE7" s="66">
        <f t="shared" si="21"/>
        <v>42404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37855</v>
      </c>
      <c r="CK7" s="65"/>
      <c r="CL7" s="66">
        <f>CL8</f>
        <v>7173</v>
      </c>
      <c r="CM7" s="66">
        <f t="shared" ref="CM7:CU7" si="22">CM8</f>
        <v>7110</v>
      </c>
      <c r="CN7" s="66">
        <f t="shared" si="22"/>
        <v>7490</v>
      </c>
      <c r="CO7" s="66">
        <f t="shared" si="22"/>
        <v>8419</v>
      </c>
      <c r="CP7" s="66">
        <f t="shared" si="22"/>
        <v>9143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11234</v>
      </c>
      <c r="CV7" s="65"/>
      <c r="CW7" s="65">
        <f>CW8</f>
        <v>51.2</v>
      </c>
      <c r="CX7" s="65">
        <f t="shared" ref="CX7:DF7" si="23">CX8</f>
        <v>51</v>
      </c>
      <c r="CY7" s="65">
        <f t="shared" si="23"/>
        <v>53.9</v>
      </c>
      <c r="CZ7" s="65">
        <f t="shared" si="23"/>
        <v>49</v>
      </c>
      <c r="DA7" s="65">
        <f t="shared" si="23"/>
        <v>56.1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68.5</v>
      </c>
      <c r="DG7" s="65"/>
      <c r="DH7" s="65">
        <f>DH8</f>
        <v>17.600000000000001</v>
      </c>
      <c r="DI7" s="65">
        <f t="shared" ref="DI7:DQ7" si="24">DI8</f>
        <v>17.5</v>
      </c>
      <c r="DJ7" s="65">
        <f t="shared" si="24"/>
        <v>18.7</v>
      </c>
      <c r="DK7" s="65">
        <f t="shared" si="24"/>
        <v>17.2</v>
      </c>
      <c r="DL7" s="65">
        <f t="shared" si="24"/>
        <v>17.600000000000001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17.5</v>
      </c>
      <c r="DR7" s="65"/>
      <c r="DS7" s="65">
        <f>DS8</f>
        <v>40.6</v>
      </c>
      <c r="DT7" s="65">
        <f t="shared" ref="DT7:EB7" si="25">DT8</f>
        <v>38.799999999999997</v>
      </c>
      <c r="DU7" s="65">
        <f t="shared" si="25"/>
        <v>39.700000000000003</v>
      </c>
      <c r="DV7" s="65">
        <f t="shared" si="25"/>
        <v>40.9</v>
      </c>
      <c r="DW7" s="65">
        <f t="shared" si="25"/>
        <v>42.1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85.7</v>
      </c>
      <c r="EE7" s="65">
        <f t="shared" ref="EE7:EM7" si="26">EE8</f>
        <v>69.2</v>
      </c>
      <c r="EF7" s="65">
        <f t="shared" si="26"/>
        <v>69.8</v>
      </c>
      <c r="EG7" s="65">
        <f t="shared" si="26"/>
        <v>71.8</v>
      </c>
      <c r="EH7" s="65">
        <f t="shared" si="26"/>
        <v>69.400000000000006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72.900000000000006</v>
      </c>
      <c r="EN7" s="65"/>
      <c r="EO7" s="66">
        <f>EO8</f>
        <v>42746211</v>
      </c>
      <c r="EP7" s="66">
        <f t="shared" ref="EP7:EX7" si="27">EP8</f>
        <v>42984889</v>
      </c>
      <c r="EQ7" s="66">
        <f t="shared" si="27"/>
        <v>81329202</v>
      </c>
      <c r="ER7" s="66">
        <f t="shared" si="27"/>
        <v>84526523</v>
      </c>
      <c r="ES7" s="66">
        <f t="shared" si="27"/>
        <v>84471697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42806727</v>
      </c>
      <c r="EY7" s="66"/>
    </row>
    <row r="8" spans="1:155" s="67" customFormat="1">
      <c r="A8" s="48"/>
      <c r="B8" s="68">
        <v>2020</v>
      </c>
      <c r="C8" s="68">
        <v>163431</v>
      </c>
      <c r="D8" s="68">
        <v>46</v>
      </c>
      <c r="E8" s="68">
        <v>6</v>
      </c>
      <c r="F8" s="68">
        <v>0</v>
      </c>
      <c r="G8" s="68">
        <v>1</v>
      </c>
      <c r="H8" s="68" t="s">
        <v>192</v>
      </c>
      <c r="I8" s="68" t="s">
        <v>193</v>
      </c>
      <c r="J8" s="68" t="s">
        <v>194</v>
      </c>
      <c r="K8" s="68" t="s">
        <v>195</v>
      </c>
      <c r="L8" s="68" t="s">
        <v>196</v>
      </c>
      <c r="M8" s="68" t="s">
        <v>197</v>
      </c>
      <c r="N8" s="68" t="s">
        <v>198</v>
      </c>
      <c r="O8" s="68" t="s">
        <v>199</v>
      </c>
      <c r="P8" s="68" t="s">
        <v>200</v>
      </c>
      <c r="Q8" s="69">
        <v>15</v>
      </c>
      <c r="R8" s="68" t="s">
        <v>39</v>
      </c>
      <c r="S8" s="68" t="s">
        <v>201</v>
      </c>
      <c r="T8" s="68" t="s">
        <v>202</v>
      </c>
      <c r="U8" s="69">
        <v>11543</v>
      </c>
      <c r="V8" s="69">
        <v>17503</v>
      </c>
      <c r="W8" s="68" t="s">
        <v>203</v>
      </c>
      <c r="X8" s="68" t="s">
        <v>39</v>
      </c>
      <c r="Y8" s="70" t="s">
        <v>204</v>
      </c>
      <c r="Z8" s="69">
        <v>109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109</v>
      </c>
      <c r="AF8" s="69">
        <v>109</v>
      </c>
      <c r="AG8" s="69" t="s">
        <v>39</v>
      </c>
      <c r="AH8" s="69">
        <v>109</v>
      </c>
      <c r="AI8" s="71">
        <v>97.7</v>
      </c>
      <c r="AJ8" s="71">
        <v>98.6</v>
      </c>
      <c r="AK8" s="71">
        <v>90.3</v>
      </c>
      <c r="AL8" s="71">
        <v>88.4</v>
      </c>
      <c r="AM8" s="71">
        <v>87.1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100.6</v>
      </c>
      <c r="AS8" s="71">
        <v>102.5</v>
      </c>
      <c r="AT8" s="71">
        <v>88.2</v>
      </c>
      <c r="AU8" s="71">
        <v>87.3</v>
      </c>
      <c r="AV8" s="71">
        <v>81.2</v>
      </c>
      <c r="AW8" s="71">
        <v>86.4</v>
      </c>
      <c r="AX8" s="71">
        <v>82.5</v>
      </c>
      <c r="AY8" s="71">
        <v>84.2</v>
      </c>
      <c r="AZ8" s="71">
        <v>83.9</v>
      </c>
      <c r="BA8" s="71">
        <v>84</v>
      </c>
      <c r="BB8" s="71">
        <v>84.3</v>
      </c>
      <c r="BC8" s="71">
        <v>80.7</v>
      </c>
      <c r="BD8" s="71">
        <v>84.7</v>
      </c>
      <c r="BE8" s="72">
        <v>155.1</v>
      </c>
      <c r="BF8" s="72">
        <v>153.30000000000001</v>
      </c>
      <c r="BG8" s="72">
        <v>168.5</v>
      </c>
      <c r="BH8" s="72">
        <v>166.1</v>
      </c>
      <c r="BI8" s="72">
        <v>16.600000000000001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124.2</v>
      </c>
      <c r="BO8" s="72">
        <v>69.3</v>
      </c>
      <c r="BP8" s="71">
        <v>51.7</v>
      </c>
      <c r="BQ8" s="71">
        <v>51.9</v>
      </c>
      <c r="BR8" s="71">
        <v>76.2</v>
      </c>
      <c r="BS8" s="71">
        <v>92</v>
      </c>
      <c r="BT8" s="71">
        <v>82.6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65.8</v>
      </c>
      <c r="BZ8" s="71">
        <v>67.2</v>
      </c>
      <c r="CA8" s="72">
        <v>35811</v>
      </c>
      <c r="CB8" s="72">
        <v>37436</v>
      </c>
      <c r="CC8" s="72">
        <v>41134</v>
      </c>
      <c r="CD8" s="72">
        <v>41368</v>
      </c>
      <c r="CE8" s="72">
        <v>42404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37855</v>
      </c>
      <c r="CK8" s="71">
        <v>56733</v>
      </c>
      <c r="CL8" s="72">
        <v>7173</v>
      </c>
      <c r="CM8" s="72">
        <v>7110</v>
      </c>
      <c r="CN8" s="72">
        <v>7490</v>
      </c>
      <c r="CO8" s="72">
        <v>8419</v>
      </c>
      <c r="CP8" s="72">
        <v>9143</v>
      </c>
      <c r="CQ8" s="72">
        <v>9976</v>
      </c>
      <c r="CR8" s="72">
        <v>10130</v>
      </c>
      <c r="CS8" s="72">
        <v>10244</v>
      </c>
      <c r="CT8" s="72">
        <v>10602</v>
      </c>
      <c r="CU8" s="72">
        <v>11234</v>
      </c>
      <c r="CV8" s="71">
        <v>16778</v>
      </c>
      <c r="CW8" s="72">
        <v>51.2</v>
      </c>
      <c r="CX8" s="72">
        <v>51</v>
      </c>
      <c r="CY8" s="72">
        <v>53.9</v>
      </c>
      <c r="CZ8" s="72">
        <v>49</v>
      </c>
      <c r="DA8" s="72">
        <v>56.1</v>
      </c>
      <c r="DB8" s="72">
        <v>63.4</v>
      </c>
      <c r="DC8" s="72">
        <v>63.4</v>
      </c>
      <c r="DD8" s="72">
        <v>63.7</v>
      </c>
      <c r="DE8" s="72">
        <v>63.3</v>
      </c>
      <c r="DF8" s="72">
        <v>68.5</v>
      </c>
      <c r="DG8" s="72">
        <v>58.8</v>
      </c>
      <c r="DH8" s="72">
        <v>17.600000000000001</v>
      </c>
      <c r="DI8" s="72">
        <v>17.5</v>
      </c>
      <c r="DJ8" s="72">
        <v>18.7</v>
      </c>
      <c r="DK8" s="72">
        <v>17.2</v>
      </c>
      <c r="DL8" s="72">
        <v>17.600000000000001</v>
      </c>
      <c r="DM8" s="72">
        <v>18.7</v>
      </c>
      <c r="DN8" s="72">
        <v>18.3</v>
      </c>
      <c r="DO8" s="72">
        <v>17.7</v>
      </c>
      <c r="DP8" s="72">
        <v>17.5</v>
      </c>
      <c r="DQ8" s="72">
        <v>17.5</v>
      </c>
      <c r="DR8" s="72">
        <v>24.8</v>
      </c>
      <c r="DS8" s="71">
        <v>40.6</v>
      </c>
      <c r="DT8" s="71">
        <v>38.799999999999997</v>
      </c>
      <c r="DU8" s="71">
        <v>39.700000000000003</v>
      </c>
      <c r="DV8" s="71">
        <v>40.9</v>
      </c>
      <c r="DW8" s="71">
        <v>42.1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85.7</v>
      </c>
      <c r="EE8" s="71">
        <v>69.2</v>
      </c>
      <c r="EF8" s="71">
        <v>69.8</v>
      </c>
      <c r="EG8" s="71">
        <v>71.8</v>
      </c>
      <c r="EH8" s="71">
        <v>69.400000000000006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72.900000000000006</v>
      </c>
      <c r="EN8" s="71">
        <v>70.3</v>
      </c>
      <c r="EO8" s="72">
        <v>42746211</v>
      </c>
      <c r="EP8" s="72">
        <v>42984889</v>
      </c>
      <c r="EQ8" s="72">
        <v>81329202</v>
      </c>
      <c r="ER8" s="72">
        <v>84526523</v>
      </c>
      <c r="ES8" s="72">
        <v>84471697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42806727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205</v>
      </c>
      <c r="C10" s="77" t="s">
        <v>206</v>
      </c>
      <c r="D10" s="77" t="s">
        <v>207</v>
      </c>
      <c r="E10" s="77" t="s">
        <v>208</v>
      </c>
      <c r="F10" s="77" t="s">
        <v>209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asahi</cp:lastModifiedBy>
  <cp:lastPrinted>2022-01-18T23:48:24Z</cp:lastPrinted>
  <dcterms:created xsi:type="dcterms:W3CDTF">2021-12-03T08:43:54Z</dcterms:created>
  <dcterms:modified xsi:type="dcterms:W3CDTF">2022-01-18T23:50:17Z</dcterms:modified>
  <cp:category/>
</cp:coreProperties>
</file>