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User\Desktop\経営比較分析表\R3経営比較分析表\16砺波広域圏\上水道\"/>
    </mc:Choice>
  </mc:AlternateContent>
  <xr:revisionPtr revIDLastSave="0" documentId="13_ncr:1_{08C7D4FC-33E6-41A7-AC8A-8B4E94BDBE0A}" xr6:coauthVersionLast="47" xr6:coauthVersionMax="47" xr10:uidLastSave="{00000000-0000-0000-0000-000000000000}"/>
  <workbookProtection workbookAlgorithmName="SHA-512" workbookHashValue="BGMdktJsmcSWdNlmIiLaSVryx78hOnLGNAXUfoQ2FqYxKvMdpjUzinKhvSa/H5/p2k7B1I+yX5Ghl54SHc1BXQ==" workbookSaltValue="2ZjSDkJa++cuEfcTO90D7g==" workbookSpinCount="100000" lockStructure="1"/>
  <bookViews>
    <workbookView xWindow="-120" yWindow="-16320" windowWidth="29040" windowHeight="164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P6" i="5"/>
  <c r="P10" i="4" s="1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L10" i="4"/>
  <c r="W10" i="4"/>
  <c r="I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<sst xmlns="http://schemas.openxmlformats.org/spreadsheetml/2006/main" count="231" uniqueCount="115">
  <si>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</si>
  <si>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</si>
  <si>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</si>
  <si>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</si>
  <si>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</si>
  <si>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</si>
  <si>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</si>
  <si>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</si>
  <si>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</si>
  <si>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</si>
  <si>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</si>
  <si>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</si>
  <si>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</si>
  <si>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</si>
  <si>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</si>
  <si>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</si>
  <si>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</si>
  <si>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</si>
  <si>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</si>
  <si>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</si>
  <si>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</si>
  <si>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</si>
  <si>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</si>
  <si>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</si>
  <si>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</si>
  <si>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</si>
  <si>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</si>
  <si>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</si>
  <si>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</si>
  <si>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</si>
  <si>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</si>
  <si>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</si>
  <si>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</si>
  <si>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</si>
  <si>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</si>
  <si>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</si>
  <si>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</si>
  <si>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</si>
  <si>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</si>
  <si>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</si>
  <si>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</si>
  <si>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</si>
  <si>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</si>
  <si>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</si>
  <si>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</si>
  <si>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</si>
  <si>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</si>
  <si>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</si>
  <si>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</si>
  <si>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</si>
  <si>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</si>
  <si>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</si>
  <si>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</si>
  <si>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</si>
  <si>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</si>
  <si>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</si>
  <si>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</si>
  <si>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</si>
  <si>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</si>
  <si>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</si>
  <si>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</si>
  <si>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</si>
  <si>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</si>
  <si>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</si>
  <si>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</si>
  <si>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</si>
  <si>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</si>
  <si>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</si>
  <si>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</si>
  <si>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</si>
  <si>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</si>
  <si>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</si>
  <si>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</si>
  <si>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</si>
  <si>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</si>
  <si>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</si>
  <si>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</si>
  <si>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</si>
  <si>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</si>
  <si>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</si>
  <si>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</si>
  <si>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</si>
  <si>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</si>
  <si>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</si>
  <si>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</si>
  <si>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</si>
  <si>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</si>
  <si>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</si>
  <si>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</si>
  <si>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</si>
  <si>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</si>
  <si>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</si>
  <si>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</si>
  <si>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砺波広域圏事務組合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</si>
  <si>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</si>
  <si>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</si>
  <si>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</si>
  <si>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</si>
  <si>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</si>
  <si>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</si>
  <si>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</si>
  <si>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</si>
  <si>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</si>
  <si>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</si>
  <si>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</si>
  <si>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</si>
  <si>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</si>
  <si>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</si>
  <si>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</si>
  <si>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</si>
  <si>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</si>
  <si>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</si>
  <si>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類似団体平均値を下回っている。浄水施設については、半系列分を更新することで老朽化に対応した。
②管路経年化率
　類似団体平均値を上回っており、管路全体が老朽化している。
③管路更新率
　過去5年間0％である。H29年度に策定した新水道ビジョンに基づき、管路更新計画の作成を開始している。</t>
    <rPh sb="1" eb="7">
      <t>ユウケイコテイシサン</t>
    </rPh>
    <rPh sb="7" eb="11">
      <t>ゲンカショウキャク</t>
    </rPh>
    <rPh sb="11" eb="12">
      <t>リツ</t>
    </rPh>
    <rPh sb="14" eb="21">
      <t>ルイジダンタイヘイキンチ</t>
    </rPh>
    <rPh sb="22" eb="24">
      <t>シタマワ</t>
    </rPh>
    <rPh sb="29" eb="33">
      <t>ジョウスイシセツ</t>
    </rPh>
    <rPh sb="39" eb="43">
      <t>ハンケイレツブン</t>
    </rPh>
    <rPh sb="44" eb="46">
      <t>コウシン</t>
    </rPh>
    <rPh sb="51" eb="54">
      <t>ロウキュウカ</t>
    </rPh>
    <rPh sb="55" eb="57">
      <t>タイオウ</t>
    </rPh>
    <rPh sb="62" eb="68">
      <t>カンロケイネンカリツ</t>
    </rPh>
    <rPh sb="70" eb="77">
      <t>ルイジダンタイヘイキンチ</t>
    </rPh>
    <rPh sb="78" eb="80">
      <t>ウワマワ</t>
    </rPh>
    <rPh sb="85" eb="89">
      <t>カンロゼンタイ</t>
    </rPh>
    <rPh sb="90" eb="93">
      <t>ロウキュウカ</t>
    </rPh>
    <rPh sb="100" eb="105">
      <t>カンロコウシンリツ</t>
    </rPh>
    <rPh sb="107" eb="109">
      <t>カコ</t>
    </rPh>
    <rPh sb="110" eb="112">
      <t>ネンカン</t>
    </rPh>
    <rPh sb="121" eb="123">
      <t>ネンド</t>
    </rPh>
    <rPh sb="124" eb="126">
      <t>サクテイ</t>
    </rPh>
    <rPh sb="128" eb="131">
      <t>シンスイドウ</t>
    </rPh>
    <rPh sb="136" eb="137">
      <t>モト</t>
    </rPh>
    <rPh sb="140" eb="142">
      <t>カンロ</t>
    </rPh>
    <rPh sb="142" eb="146">
      <t>コウシンケイカク</t>
    </rPh>
    <rPh sb="147" eb="149">
      <t>サクセイ</t>
    </rPh>
    <rPh sb="150" eb="152">
      <t>カイシ</t>
    </rPh>
    <phoneticPr fontId="4"/>
  </si>
  <si>
    <t>　水道事業の料金体系は責任水量制としているため、安定的に経営している。
　企業債残高対給水収益比率が類似団体と比較して高いが、経常収支比率や料金回収率は、基準となる100％を上回っており、概ね健全な経営状況にあると言える。
　しかし、今後は人口減少に伴い水需要が減少する一方で、老朽管路の更新などに多額の費用がかかることから、経営環境は厳しくなることが見込まれる。
　健全で安定したサービスを続けるため、事業の効率化に一層努めるとともに、計画的な投資を実施していく必要がある。</t>
    <rPh sb="1" eb="5">
      <t>スイドウジギョウ</t>
    </rPh>
    <rPh sb="6" eb="10">
      <t>リョウキンタイケイ</t>
    </rPh>
    <rPh sb="11" eb="16">
      <t>セキニンスイリョウセイ</t>
    </rPh>
    <rPh sb="24" eb="27">
      <t>アンテイテキ</t>
    </rPh>
    <rPh sb="28" eb="30">
      <t>ケイエイ</t>
    </rPh>
    <rPh sb="37" eb="40">
      <t>キギョウサイ</t>
    </rPh>
    <rPh sb="40" eb="42">
      <t>ザンダカ</t>
    </rPh>
    <rPh sb="42" eb="43">
      <t>タイ</t>
    </rPh>
    <rPh sb="43" eb="49">
      <t>キュウスイシュウエキヒリツ</t>
    </rPh>
    <rPh sb="50" eb="54">
      <t>ルイジダンタイ</t>
    </rPh>
    <rPh sb="55" eb="57">
      <t>ヒカク</t>
    </rPh>
    <rPh sb="59" eb="60">
      <t>タカ</t>
    </rPh>
    <rPh sb="63" eb="69">
      <t>ケイジョウシュウシヒリツ</t>
    </rPh>
    <rPh sb="70" eb="75">
      <t>リョウキンカイシュウリツ</t>
    </rPh>
    <rPh sb="77" eb="79">
      <t>キジュン</t>
    </rPh>
    <rPh sb="87" eb="89">
      <t>ウワマワ</t>
    </rPh>
    <rPh sb="94" eb="95">
      <t>オオム</t>
    </rPh>
    <rPh sb="96" eb="98">
      <t>ケンゼン</t>
    </rPh>
    <rPh sb="99" eb="103">
      <t>ケイエイジョウキョウ</t>
    </rPh>
    <rPh sb="107" eb="108">
      <t>イ</t>
    </rPh>
    <rPh sb="117" eb="119">
      <t>コンゴ</t>
    </rPh>
    <rPh sb="120" eb="124">
      <t>ジンコウゲンショウ</t>
    </rPh>
    <rPh sb="125" eb="126">
      <t>トモナ</t>
    </rPh>
    <rPh sb="127" eb="130">
      <t>ミズジュヨウ</t>
    </rPh>
    <rPh sb="131" eb="133">
      <t>ゲンショウ</t>
    </rPh>
    <rPh sb="135" eb="137">
      <t>イッポウ</t>
    </rPh>
    <rPh sb="139" eb="143">
      <t>ロウキュウカンロ</t>
    </rPh>
    <rPh sb="144" eb="146">
      <t>コウシン</t>
    </rPh>
    <rPh sb="149" eb="151">
      <t>タガク</t>
    </rPh>
    <rPh sb="152" eb="154">
      <t>ヒヨウ</t>
    </rPh>
    <rPh sb="163" eb="167">
      <t>ケイエイカンキョウ</t>
    </rPh>
    <rPh sb="168" eb="169">
      <t>キビ</t>
    </rPh>
    <rPh sb="176" eb="178">
      <t>ミコ</t>
    </rPh>
    <rPh sb="184" eb="186">
      <t>ケンゼン</t>
    </rPh>
    <rPh sb="187" eb="189">
      <t>アンテイ</t>
    </rPh>
    <rPh sb="196" eb="197">
      <t>ツヅ</t>
    </rPh>
    <rPh sb="202" eb="204">
      <t>ジギョウ</t>
    </rPh>
    <rPh sb="205" eb="208">
      <t>コウリツカ</t>
    </rPh>
    <rPh sb="209" eb="211">
      <t>イッソウ</t>
    </rPh>
    <rPh sb="211" eb="212">
      <t>ツト</t>
    </rPh>
    <rPh sb="219" eb="222">
      <t>ケイカクテキ</t>
    </rPh>
    <rPh sb="223" eb="225">
      <t>トウシ</t>
    </rPh>
    <rPh sb="226" eb="228">
      <t>ジッシ</t>
    </rPh>
    <rPh sb="232" eb="234">
      <t>ヒツヨウ</t>
    </rPh>
    <phoneticPr fontId="4"/>
  </si>
  <si>
    <t>①経常収支比率
　H29年度に竣工した浄水場更新事業（浄水施設の半系列を更新）により減価償却費が増加したため、H30年度から類似団体平均値を下回っているが、100％以上であり概ね良好である。
②累積欠損金比率
　累積欠損金は発生しておらず健全である。
③流動比率
　100％以上であり、短期的な債務の支払い能力は確保されている。
④企業債残高対給水収益比率
　企業債残高は年々減少しているが、類似団体平均値を上回っているため、企業債発行の抑制に努める必要がある。
⑤料金回収率
　100％以上であり、給水に係る費用を給水収益で賄えている。
⑥給水原価
　類似団体平均値を大きく下回っている。
⑦施設利用率
　類似団体平均値を下回っているため、今後の水需要を見極め、施設規模の適正化について検討する必要がある。
⑧有収率
　責任水量制であり、100％を維持している。
　</t>
    <rPh sb="1" eb="7">
      <t>ケイジョウシュウシヒリツ</t>
    </rPh>
    <rPh sb="12" eb="14">
      <t>ネンド</t>
    </rPh>
    <rPh sb="15" eb="17">
      <t>シュンコウ</t>
    </rPh>
    <rPh sb="19" eb="22">
      <t>ジョウスイジョウ</t>
    </rPh>
    <rPh sb="22" eb="26">
      <t>コウシンジギョウ</t>
    </rPh>
    <rPh sb="27" eb="31">
      <t>ジョウスイシセツ</t>
    </rPh>
    <rPh sb="32" eb="35">
      <t>ハンケイレツ</t>
    </rPh>
    <rPh sb="36" eb="38">
      <t>コウシン</t>
    </rPh>
    <rPh sb="42" eb="47">
      <t>ゲンカショウキャクヒ</t>
    </rPh>
    <rPh sb="48" eb="50">
      <t>ゾウカ</t>
    </rPh>
    <rPh sb="58" eb="60">
      <t>ネンド</t>
    </rPh>
    <rPh sb="62" eb="66">
      <t>ルイジダンタイ</t>
    </rPh>
    <rPh sb="66" eb="68">
      <t>ヘイキン</t>
    </rPh>
    <rPh sb="68" eb="69">
      <t>アタイ</t>
    </rPh>
    <rPh sb="70" eb="72">
      <t>シタマワ</t>
    </rPh>
    <rPh sb="82" eb="84">
      <t>イジョウ</t>
    </rPh>
    <rPh sb="87" eb="88">
      <t>オオム</t>
    </rPh>
    <rPh sb="89" eb="91">
      <t>リョウコウ</t>
    </rPh>
    <rPh sb="97" eb="99">
      <t>ルイセキ</t>
    </rPh>
    <rPh sb="99" eb="102">
      <t>ケッソンキン</t>
    </rPh>
    <rPh sb="102" eb="104">
      <t>ヒリツ</t>
    </rPh>
    <rPh sb="106" eb="111">
      <t>ルイセキケッソンキン</t>
    </rPh>
    <rPh sb="112" eb="114">
      <t>ハッセイ</t>
    </rPh>
    <rPh sb="119" eb="121">
      <t>ケンゼン</t>
    </rPh>
    <rPh sb="127" eb="131">
      <t>リュウドウヒリツ</t>
    </rPh>
    <rPh sb="137" eb="139">
      <t>イジョウ</t>
    </rPh>
    <rPh sb="143" eb="146">
      <t>タンキテキ</t>
    </rPh>
    <rPh sb="147" eb="149">
      <t>サイム</t>
    </rPh>
    <rPh sb="150" eb="152">
      <t>シハラ</t>
    </rPh>
    <rPh sb="153" eb="155">
      <t>ノウリョク</t>
    </rPh>
    <rPh sb="156" eb="158">
      <t>カクホ</t>
    </rPh>
    <rPh sb="166" eb="171">
      <t>キギョウサイザンダカ</t>
    </rPh>
    <rPh sb="171" eb="172">
      <t>タイ</t>
    </rPh>
    <rPh sb="172" eb="176">
      <t>キュウスイシュウエキ</t>
    </rPh>
    <rPh sb="176" eb="178">
      <t>ヒリツ</t>
    </rPh>
    <rPh sb="180" eb="185">
      <t>キギョウサイザンダカ</t>
    </rPh>
    <rPh sb="186" eb="188">
      <t>ネンネン</t>
    </rPh>
    <rPh sb="188" eb="190">
      <t>ゲンショウ</t>
    </rPh>
    <rPh sb="196" eb="203">
      <t>ルイジダンタイヘイキンチ</t>
    </rPh>
    <rPh sb="204" eb="206">
      <t>ウワマワ</t>
    </rPh>
    <rPh sb="213" eb="216">
      <t>キギョウサイ</t>
    </rPh>
    <rPh sb="216" eb="218">
      <t>ハッコウ</t>
    </rPh>
    <rPh sb="219" eb="221">
      <t>ヨクセイ</t>
    </rPh>
    <rPh sb="222" eb="223">
      <t>ツト</t>
    </rPh>
    <rPh sb="225" eb="227">
      <t>ヒツヨウ</t>
    </rPh>
    <rPh sb="233" eb="238">
      <t>リョウキンカイシュウリツ</t>
    </rPh>
    <rPh sb="244" eb="246">
      <t>イジョウ</t>
    </rPh>
    <rPh sb="250" eb="252">
      <t>キュウスイ</t>
    </rPh>
    <rPh sb="253" eb="254">
      <t>カカ</t>
    </rPh>
    <rPh sb="255" eb="257">
      <t>ヒヨウ</t>
    </rPh>
    <rPh sb="258" eb="262">
      <t>キュウスイシュウエキ</t>
    </rPh>
    <rPh sb="263" eb="264">
      <t>マカナ</t>
    </rPh>
    <rPh sb="271" eb="275">
      <t>キュウスイゲンカ</t>
    </rPh>
    <rPh sb="277" eb="284">
      <t>ルイジダンタイヘイキンチ</t>
    </rPh>
    <rPh sb="285" eb="286">
      <t>オオ</t>
    </rPh>
    <rPh sb="288" eb="290">
      <t>シタマワ</t>
    </rPh>
    <rPh sb="297" eb="302">
      <t>シセツリヨウリツ</t>
    </rPh>
    <rPh sb="304" eb="311">
      <t>ルイジダンタイヘイキンチ</t>
    </rPh>
    <rPh sb="312" eb="314">
      <t>シタマワ</t>
    </rPh>
    <rPh sb="321" eb="323">
      <t>コンゴ</t>
    </rPh>
    <rPh sb="324" eb="327">
      <t>ミズジュヨウ</t>
    </rPh>
    <rPh sb="328" eb="330">
      <t>ミキワ</t>
    </rPh>
    <rPh sb="332" eb="336">
      <t>シセツキボ</t>
    </rPh>
    <rPh sb="337" eb="340">
      <t>テキセイカ</t>
    </rPh>
    <rPh sb="344" eb="346">
      <t>ケントウ</t>
    </rPh>
    <rPh sb="348" eb="350">
      <t>ヒツヨウ</t>
    </rPh>
    <rPh sb="356" eb="359">
      <t>ユウシュウリツ</t>
    </rPh>
    <rPh sb="361" eb="366">
      <t>セキニンスイリョウセイ</t>
    </rPh>
    <rPh sb="375" eb="377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</si>
</sst>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4-499B-BB5E-4AC773534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4-499B-BB5E-4AC773534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123.63</c:v>
                </c:pt>
                <c:pt idx="1">
                  <c:v>126.54</c:v>
                </c:pt>
                <c:pt idx="2">
                  <c:v>108.31</c:v>
                </c:pt>
                <c:pt idx="3">
                  <c:v>108.49</c:v>
                </c:pt>
                <c:pt idx="4">
                  <c:v>107.71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4-4E60-9B6B-90E57B92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114.05</c:v>
                </c:pt>
                <c:pt idx="1">
                  <c:v>114.26</c:v>
                </c:pt>
                <c:pt idx="2">
                  <c:v>112.98</c:v>
                </c:pt>
                <c:pt idx="3">
                  <c:v>112.91</c:v>
                </c:pt>
                <c:pt idx="4">
                  <c:v>111.13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4-4E60-9B6B-90E57B92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41.97</c:v>
                </c:pt>
                <c:pt idx="1">
                  <c:v>26.7</c:v>
                </c:pt>
                <c:pt idx="2">
                  <c:v>29.1</c:v>
                </c:pt>
                <c:pt idx="3">
                  <c:v>31.82</c:v>
                </c:pt>
                <c:pt idx="4">
                  <c:v>34.44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5-4126-99C5-57DD7E1A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53.56</c:v>
                </c:pt>
                <c:pt idx="1">
                  <c:v>54.73</c:v>
                </c:pt>
                <c:pt idx="2">
                  <c:v>55.77</c:v>
                </c:pt>
                <c:pt idx="3">
                  <c:v>56.48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5-4126-99C5-57DD7E1A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99.27</c:v>
                </c:pt>
                <c:pt idx="1">
                  <c:v>99.27</c:v>
                </c:pt>
                <c:pt idx="2">
                  <c:v>99.27</c:v>
                </c:pt>
                <c:pt idx="3">
                  <c:v>99.27</c:v>
                </c:pt>
                <c:pt idx="4">
                  <c:v>99.27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B-4388-91FB-01444BF8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19.440000000000001</c:v>
                </c:pt>
                <c:pt idx="1">
                  <c:v>22.46</c:v>
                </c:pt>
                <c:pt idx="2">
                  <c:v>25.84</c:v>
                </c:pt>
                <c:pt idx="3">
                  <c:v>27.61</c:v>
                </c:pt>
                <c:pt idx="4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B-4388-91FB-01444BF8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5-456C-B312-595745110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12.65</c:v>
                </c:pt>
                <c:pt idx="1">
                  <c:v>10.58</c:v>
                </c:pt>
                <c:pt idx="2">
                  <c:v>10.49</c:v>
                </c:pt>
                <c:pt idx="3">
                  <c:v>9.92</c:v>
                </c:pt>
                <c:pt idx="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5-456C-B312-595745110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378.53</c:v>
                </c:pt>
                <c:pt idx="1">
                  <c:v>146.6</c:v>
                </c:pt>
                <c:pt idx="2">
                  <c:v>572</c:v>
                </c:pt>
                <c:pt idx="3">
                  <c:v>1739.96</c:v>
                </c:pt>
                <c:pt idx="4">
                  <c:v>1550.1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C99-B091-12964268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224.41</c:v>
                </c:pt>
                <c:pt idx="1">
                  <c:v>243.44</c:v>
                </c:pt>
                <c:pt idx="2">
                  <c:v>258.49</c:v>
                </c:pt>
                <c:pt idx="3">
                  <c:v>271.10000000000002</c:v>
                </c:pt>
                <c:pt idx="4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8-4C99-B091-12964268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335.54</c:v>
                </c:pt>
                <c:pt idx="1">
                  <c:v>421.6</c:v>
                </c:pt>
                <c:pt idx="2">
                  <c:v>426.19</c:v>
                </c:pt>
                <c:pt idx="3">
                  <c:v>416.56</c:v>
                </c:pt>
                <c:pt idx="4">
                  <c:v>409.35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B-4E1F-8A16-957C5062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320.31</c:v>
                </c:pt>
                <c:pt idx="1">
                  <c:v>303.26</c:v>
                </c:pt>
                <c:pt idx="2">
                  <c:v>290.31</c:v>
                </c:pt>
                <c:pt idx="3">
                  <c:v>272.95999999999998</c:v>
                </c:pt>
                <c:pt idx="4">
                  <c:v>260.95999999999998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B-4E1F-8A16-957C5062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114.07</c:v>
                </c:pt>
                <c:pt idx="1">
                  <c:v>117.58</c:v>
                </c:pt>
                <c:pt idx="2">
                  <c:v>100.79</c:v>
                </c:pt>
                <c:pt idx="3">
                  <c:v>100.91</c:v>
                </c:pt>
                <c:pt idx="4">
                  <c:v>100.08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8-437E-89BC-8750543D7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114.14</c:v>
                </c:pt>
                <c:pt idx="2">
                  <c:v>112.83</c:v>
                </c:pt>
                <c:pt idx="3">
                  <c:v>112.84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8-437E-89BC-8750543D7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38.729999999999997</c:v>
                </c:pt>
                <c:pt idx="1">
                  <c:v>37.369999999999997</c:v>
                </c:pt>
                <c:pt idx="2">
                  <c:v>44.09</c:v>
                </c:pt>
                <c:pt idx="3">
                  <c:v>43.44</c:v>
                </c:pt>
                <c:pt idx="4">
                  <c:v>43.78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2-4FEF-A679-8BF4666A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73.03</c:v>
                </c:pt>
                <c:pt idx="2">
                  <c:v>73.86</c:v>
                </c:pt>
                <c:pt idx="3">
                  <c:v>73.849999999999994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2-4FEF-A679-8BF4666A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56.21</c:v>
                </c:pt>
                <c:pt idx="1">
                  <c:v>57.41</c:v>
                </c:pt>
                <c:pt idx="2">
                  <c:v>55.35</c:v>
                </c:pt>
                <c:pt idx="3">
                  <c:v>56.37</c:v>
                </c:pt>
                <c:pt idx="4">
                  <c:v>56.48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7-4D97-952C-C6EE084FC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61.66</c:v>
                </c:pt>
                <c:pt idx="1">
                  <c:v>62.19</c:v>
                </c:pt>
                <c:pt idx="2">
                  <c:v>61.77</c:v>
                </c:pt>
                <c:pt idx="3">
                  <c:v>61.69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7-4D97-952C-C6EE084FC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3B9-BB0F-6A7DF1DB6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D-43B9-BB0F-6A7DF1DB6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G1" zoomScaleNormal="100" workbookViewId="0">
      <selection activeCell="B6" sqref="B6:AG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富山県　砺波広域圏事務組合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4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2" t="str">
        <f>データ!$S$6</f>
        <v>-</v>
      </c>
      <c r="AU8" s="53"/>
      <c r="AV8" s="53"/>
      <c r="AW8" s="53"/>
      <c r="AX8" s="53"/>
      <c r="AY8" s="53"/>
      <c r="AZ8" s="53"/>
      <c r="BA8" s="53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69.64</v>
      </c>
      <c r="J10" s="53"/>
      <c r="K10" s="53"/>
      <c r="L10" s="53"/>
      <c r="M10" s="53"/>
      <c r="N10" s="53"/>
      <c r="O10" s="64"/>
      <c r="P10" s="54">
        <f>データ!$P$6</f>
        <v>98.92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93918</v>
      </c>
      <c r="AM10" s="61"/>
      <c r="AN10" s="61"/>
      <c r="AO10" s="61"/>
      <c r="AP10" s="61"/>
      <c r="AQ10" s="61"/>
      <c r="AR10" s="61"/>
      <c r="AS10" s="61"/>
      <c r="AT10" s="52">
        <f>データ!$V$6</f>
        <v>234.28</v>
      </c>
      <c r="AU10" s="53"/>
      <c r="AV10" s="53"/>
      <c r="AW10" s="53"/>
      <c r="AX10" s="53"/>
      <c r="AY10" s="53"/>
      <c r="AZ10" s="53"/>
      <c r="BA10" s="53"/>
      <c r="BB10" s="54">
        <f>データ!$W$6</f>
        <v>400.88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114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【111.13】</v>
      </c>
      <c r="F85" s="27" t="str">
        <f>データ!AS6</f>
        <v>【12.29】</v>
      </c>
      <c r="G85" s="27" t="str">
        <f>データ!BD6</f>
        <v>【284.45】</v>
      </c>
      <c r="H85" s="27" t="str">
        <f>データ!BO6</f>
        <v>【260.96】</v>
      </c>
      <c r="I85" s="27" t="str">
        <f>データ!BZ6</f>
        <v>【110.77】</v>
      </c>
      <c r="J85" s="27" t="str">
        <f>データ!CK6</f>
        <v>【73.18】</v>
      </c>
      <c r="K85" s="27" t="str">
        <f>データ!CV6</f>
        <v>【62.26】</v>
      </c>
      <c r="L85" s="27" t="str">
        <f>データ!DG6</f>
        <v>【100.16】</v>
      </c>
      <c r="M85" s="27" t="str">
        <f>データ!DR6</f>
        <v>【57.50】</v>
      </c>
      <c r="N85" s="27" t="str">
        <f>データ!EC6</f>
        <v>【30.30】</v>
      </c>
      <c r="O85" s="27" t="str">
        <f>データ!EN6</f>
        <v>【0.32】</v>
      </c>
    </row>
  </sheetData>
  <sheetProtection algorithmName="SHA-512" hashValue="DeefAHNtDU2SdOFQTjKDO8AEvhjVdTTJGXE2yR7sO1j1YvoXrtoZ7Wa27oaD3UN+EFVyjfpv6Alk3AavN2sHrw==" saltValue="PUl6HmIUCOH2rdckMLtCR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168912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富山県　砺波広域圏事務組合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自治体職員</v>
      </c>
      <c r="N6" s="35" t="str">
        <f t="shared" si="3"/>
        <v>-</v>
      </c>
      <c r="O6" s="35">
        <f t="shared" si="3"/>
        <v>69.64</v>
      </c>
      <c r="P6" s="35">
        <f t="shared" si="3"/>
        <v>98.92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93918</v>
      </c>
      <c r="V6" s="35">
        <f t="shared" si="3"/>
        <v>234.28</v>
      </c>
      <c r="W6" s="35">
        <f t="shared" si="3"/>
        <v>400.88</v>
      </c>
      <c r="X6" s="36">
        <f>IF(X7="",NA(),X7)</f>
        <v>123.63</v>
      </c>
      <c r="Y6" s="36">
        <f t="shared" ref="Y6:AG6" si="4">IF(Y7="",NA(),Y7)</f>
        <v>126.54</v>
      </c>
      <c r="Z6" s="36">
        <f t="shared" si="4"/>
        <v>108.31</v>
      </c>
      <c r="AA6" s="36">
        <f t="shared" si="4"/>
        <v>108.49</v>
      </c>
      <c r="AB6" s="36">
        <f t="shared" si="4"/>
        <v>107.71</v>
      </c>
      <c r="AC6" s="36">
        <f t="shared" si="4"/>
        <v>114.05</v>
      </c>
      <c r="AD6" s="36">
        <f t="shared" si="4"/>
        <v>114.26</v>
      </c>
      <c r="AE6" s="36">
        <f t="shared" si="4"/>
        <v>112.98</v>
      </c>
      <c r="AF6" s="36">
        <f t="shared" si="4"/>
        <v>112.91</v>
      </c>
      <c r="AG6" s="36">
        <f t="shared" si="4"/>
        <v>111.13</v>
      </c>
      <c r="AH6" s="35" t="str">
        <f>IF(AH7="","",IF(AH7="-","【-】","【"&amp;SUBSTITUTE(TEXT(AH7,"#,##0.00"),"-","△")&amp;"】"))</f>
        <v>【111.13】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12.65</v>
      </c>
      <c r="AO6" s="36">
        <f t="shared" si="5"/>
        <v>10.58</v>
      </c>
      <c r="AP6" s="36">
        <f t="shared" si="5"/>
        <v>10.49</v>
      </c>
      <c r="AQ6" s="36">
        <f t="shared" si="5"/>
        <v>9.92</v>
      </c>
      <c r="AR6" s="36">
        <f t="shared" si="5"/>
        <v>12.29</v>
      </c>
      <c r="AS6" s="35" t="str">
        <f>IF(AS7="","",IF(AS7="-","【-】","【"&amp;SUBSTITUTE(TEXT(AS7,"#,##0.00"),"-","△")&amp;"】"))</f>
        <v>【12.29】</v>
      </c>
      <c r="AT6" s="36">
        <f>IF(AT7="",NA(),AT7)</f>
        <v>378.53</v>
      </c>
      <c r="AU6" s="36">
        <f t="shared" ref="AU6:BC6" si="6">IF(AU7="",NA(),AU7)</f>
        <v>146.6</v>
      </c>
      <c r="AV6" s="36">
        <f t="shared" si="6"/>
        <v>572</v>
      </c>
      <c r="AW6" s="36">
        <f t="shared" si="6"/>
        <v>1739.96</v>
      </c>
      <c r="AX6" s="36">
        <f t="shared" si="6"/>
        <v>1550.1</v>
      </c>
      <c r="AY6" s="36">
        <f t="shared" si="6"/>
        <v>224.41</v>
      </c>
      <c r="AZ6" s="36">
        <f t="shared" si="6"/>
        <v>243.44</v>
      </c>
      <c r="BA6" s="36">
        <f t="shared" si="6"/>
        <v>258.49</v>
      </c>
      <c r="BB6" s="36">
        <f t="shared" si="6"/>
        <v>271.10000000000002</v>
      </c>
      <c r="BC6" s="36">
        <f t="shared" si="6"/>
        <v>284.45</v>
      </c>
      <c r="BD6" s="35" t="str">
        <f>IF(BD7="","",IF(BD7="-","【-】","【"&amp;SUBSTITUTE(TEXT(BD7,"#,##0.00"),"-","△")&amp;"】"))</f>
        <v>【284.45】</v>
      </c>
      <c r="BE6" s="36">
        <f>IF(BE7="",NA(),BE7)</f>
        <v>335.54</v>
      </c>
      <c r="BF6" s="36">
        <f t="shared" ref="BF6:BN6" si="7">IF(BF7="",NA(),BF7)</f>
        <v>421.6</v>
      </c>
      <c r="BG6" s="36">
        <f t="shared" si="7"/>
        <v>426.19</v>
      </c>
      <c r="BH6" s="36">
        <f t="shared" si="7"/>
        <v>416.56</v>
      </c>
      <c r="BI6" s="36">
        <f t="shared" si="7"/>
        <v>409.35</v>
      </c>
      <c r="BJ6" s="36">
        <f t="shared" si="7"/>
        <v>320.31</v>
      </c>
      <c r="BK6" s="36">
        <f t="shared" si="7"/>
        <v>303.26</v>
      </c>
      <c r="BL6" s="36">
        <f t="shared" si="7"/>
        <v>290.31</v>
      </c>
      <c r="BM6" s="36">
        <f t="shared" si="7"/>
        <v>272.95999999999998</v>
      </c>
      <c r="BN6" s="36">
        <f t="shared" si="7"/>
        <v>260.95999999999998</v>
      </c>
      <c r="BO6" s="35" t="str">
        <f>IF(BO7="","",IF(BO7="-","【-】","【"&amp;SUBSTITUTE(TEXT(BO7,"#,##0.00"),"-","△")&amp;"】"))</f>
        <v>【260.96】</v>
      </c>
      <c r="BP6" s="36">
        <f>IF(BP7="",NA(),BP7)</f>
        <v>114.07</v>
      </c>
      <c r="BQ6" s="36">
        <f t="shared" ref="BQ6:BY6" si="8">IF(BQ7="",NA(),BQ7)</f>
        <v>117.58</v>
      </c>
      <c r="BR6" s="36">
        <f t="shared" si="8"/>
        <v>100.79</v>
      </c>
      <c r="BS6" s="36">
        <f t="shared" si="8"/>
        <v>100.91</v>
      </c>
      <c r="BT6" s="36">
        <f t="shared" si="8"/>
        <v>100.08</v>
      </c>
      <c r="BU6" s="36">
        <f t="shared" si="8"/>
        <v>113.88</v>
      </c>
      <c r="BV6" s="36">
        <f t="shared" si="8"/>
        <v>114.14</v>
      </c>
      <c r="BW6" s="36">
        <f t="shared" si="8"/>
        <v>112.83</v>
      </c>
      <c r="BX6" s="36">
        <f t="shared" si="8"/>
        <v>112.84</v>
      </c>
      <c r="BY6" s="36">
        <f t="shared" si="8"/>
        <v>110.77</v>
      </c>
      <c r="BZ6" s="35" t="str">
        <f>IF(BZ7="","",IF(BZ7="-","【-】","【"&amp;SUBSTITUTE(TEXT(BZ7,"#,##0.00"),"-","△")&amp;"】"))</f>
        <v>【110.77】</v>
      </c>
      <c r="CA6" s="36">
        <f>IF(CA7="",NA(),CA7)</f>
        <v>38.729999999999997</v>
      </c>
      <c r="CB6" s="36">
        <f t="shared" ref="CB6:CJ6" si="9">IF(CB7="",NA(),CB7)</f>
        <v>37.369999999999997</v>
      </c>
      <c r="CC6" s="36">
        <f t="shared" si="9"/>
        <v>44.09</v>
      </c>
      <c r="CD6" s="36">
        <f t="shared" si="9"/>
        <v>43.44</v>
      </c>
      <c r="CE6" s="36">
        <f t="shared" si="9"/>
        <v>43.78</v>
      </c>
      <c r="CF6" s="36">
        <f t="shared" si="9"/>
        <v>74.02</v>
      </c>
      <c r="CG6" s="36">
        <f t="shared" si="9"/>
        <v>73.03</v>
      </c>
      <c r="CH6" s="36">
        <f t="shared" si="9"/>
        <v>73.86</v>
      </c>
      <c r="CI6" s="36">
        <f t="shared" si="9"/>
        <v>73.849999999999994</v>
      </c>
      <c r="CJ6" s="36">
        <f t="shared" si="9"/>
        <v>73.180000000000007</v>
      </c>
      <c r="CK6" s="35" t="str">
        <f>IF(CK7="","",IF(CK7="-","【-】","【"&amp;SUBSTITUTE(TEXT(CK7,"#,##0.00"),"-","△")&amp;"】"))</f>
        <v>【73.18】</v>
      </c>
      <c r="CL6" s="36">
        <f>IF(CL7="",NA(),CL7)</f>
        <v>56.21</v>
      </c>
      <c r="CM6" s="36">
        <f t="shared" ref="CM6:CU6" si="10">IF(CM7="",NA(),CM7)</f>
        <v>57.41</v>
      </c>
      <c r="CN6" s="36">
        <f t="shared" si="10"/>
        <v>55.35</v>
      </c>
      <c r="CO6" s="36">
        <f t="shared" si="10"/>
        <v>56.37</v>
      </c>
      <c r="CP6" s="36">
        <f t="shared" si="10"/>
        <v>56.48</v>
      </c>
      <c r="CQ6" s="36">
        <f t="shared" si="10"/>
        <v>61.66</v>
      </c>
      <c r="CR6" s="36">
        <f t="shared" si="10"/>
        <v>62.19</v>
      </c>
      <c r="CS6" s="36">
        <f t="shared" si="10"/>
        <v>61.77</v>
      </c>
      <c r="CT6" s="36">
        <f t="shared" si="10"/>
        <v>61.69</v>
      </c>
      <c r="CU6" s="36">
        <f t="shared" si="10"/>
        <v>62.26</v>
      </c>
      <c r="CV6" s="35" t="str">
        <f>IF(CV7="","",IF(CV7="-","【-】","【"&amp;SUBSTITUTE(TEXT(CV7,"#,##0.00"),"-","△")&amp;"】"))</f>
        <v>【62.26】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100.05</v>
      </c>
      <c r="DC6" s="36">
        <f t="shared" si="11"/>
        <v>100.05</v>
      </c>
      <c r="DD6" s="36">
        <f t="shared" si="11"/>
        <v>100.08</v>
      </c>
      <c r="DE6" s="36">
        <f t="shared" si="11"/>
        <v>100</v>
      </c>
      <c r="DF6" s="36">
        <f t="shared" si="11"/>
        <v>100.16</v>
      </c>
      <c r="DG6" s="35" t="str">
        <f>IF(DG7="","",IF(DG7="-","【-】","【"&amp;SUBSTITUTE(TEXT(DG7,"#,##0.00"),"-","△")&amp;"】"))</f>
        <v>【100.16】</v>
      </c>
      <c r="DH6" s="36">
        <f>IF(DH7="",NA(),DH7)</f>
        <v>41.97</v>
      </c>
      <c r="DI6" s="36">
        <f t="shared" ref="DI6:DQ6" si="12">IF(DI7="",NA(),DI7)</f>
        <v>26.7</v>
      </c>
      <c r="DJ6" s="36">
        <f t="shared" si="12"/>
        <v>29.1</v>
      </c>
      <c r="DK6" s="36">
        <f t="shared" si="12"/>
        <v>31.82</v>
      </c>
      <c r="DL6" s="36">
        <f t="shared" si="12"/>
        <v>34.44</v>
      </c>
      <c r="DM6" s="36">
        <f t="shared" si="12"/>
        <v>53.56</v>
      </c>
      <c r="DN6" s="36">
        <f t="shared" si="12"/>
        <v>54.73</v>
      </c>
      <c r="DO6" s="36">
        <f t="shared" si="12"/>
        <v>55.77</v>
      </c>
      <c r="DP6" s="36">
        <f t="shared" si="12"/>
        <v>56.48</v>
      </c>
      <c r="DQ6" s="36">
        <f t="shared" si="12"/>
        <v>57.5</v>
      </c>
      <c r="DR6" s="35" t="str">
        <f>IF(DR7="","",IF(DR7="-","【-】","【"&amp;SUBSTITUTE(TEXT(DR7,"#,##0.00"),"-","△")&amp;"】"))</f>
        <v>【57.50】</v>
      </c>
      <c r="DS6" s="36">
        <f>IF(DS7="",NA(),DS7)</f>
        <v>99.27</v>
      </c>
      <c r="DT6" s="36">
        <f t="shared" ref="DT6:EB6" si="13">IF(DT7="",NA(),DT7)</f>
        <v>99.27</v>
      </c>
      <c r="DU6" s="36">
        <f t="shared" si="13"/>
        <v>99.27</v>
      </c>
      <c r="DV6" s="36">
        <f t="shared" si="13"/>
        <v>99.27</v>
      </c>
      <c r="DW6" s="36">
        <f t="shared" si="13"/>
        <v>99.27</v>
      </c>
      <c r="DX6" s="36">
        <f t="shared" si="13"/>
        <v>19.440000000000001</v>
      </c>
      <c r="DY6" s="36">
        <f t="shared" si="13"/>
        <v>22.46</v>
      </c>
      <c r="DZ6" s="36">
        <f t="shared" si="13"/>
        <v>25.84</v>
      </c>
      <c r="EA6" s="36">
        <f t="shared" si="13"/>
        <v>27.61</v>
      </c>
      <c r="EB6" s="36">
        <f t="shared" si="13"/>
        <v>30.3</v>
      </c>
      <c r="EC6" s="35" t="str">
        <f>IF(EC7="","",IF(EC7="-","【-】","【"&amp;SUBSTITUTE(TEXT(EC7,"#,##0.00"),"-","△")&amp;"】"))</f>
        <v>【30.30】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0.24</v>
      </c>
      <c r="EJ6" s="36">
        <f t="shared" si="14"/>
        <v>0.27</v>
      </c>
      <c r="EK6" s="36">
        <f t="shared" si="14"/>
        <v>0.24</v>
      </c>
      <c r="EL6" s="36">
        <f t="shared" si="14"/>
        <v>0.2</v>
      </c>
      <c r="EM6" s="36">
        <f t="shared" si="14"/>
        <v>0.32</v>
      </c>
      <c r="EN6" s="35" t="str">
        <f>IF(EN7="","",IF(EN7="-","【-】","【"&amp;SUBSTITUTE(TEXT(EN7,"#,##0.00"),"-","△")&amp;"】"))</f>
        <v>【0.32】</v>
      </c>
    </row>
    <row r="7" spans="1:144" s="37" customFormat="1" x14ac:dyDescent="0.2">
      <c r="A7" s="29"/>
      <c r="B7" s="38">
        <v>2020</v>
      </c>
      <c r="C7" s="38">
        <v>168912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69.64</v>
      </c>
      <c r="P7" s="39">
        <v>98.92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93918</v>
      </c>
      <c r="V7" s="39">
        <v>234.28</v>
      </c>
      <c r="W7" s="39">
        <v>400.88</v>
      </c>
      <c r="X7" s="39">
        <v>123.63</v>
      </c>
      <c r="Y7" s="39">
        <v>126.54</v>
      </c>
      <c r="Z7" s="39">
        <v>108.31</v>
      </c>
      <c r="AA7" s="39">
        <v>108.49</v>
      </c>
      <c r="AB7" s="39">
        <v>107.71</v>
      </c>
      <c r="AC7" s="39">
        <v>114.05</v>
      </c>
      <c r="AD7" s="39">
        <v>114.26</v>
      </c>
      <c r="AE7" s="39">
        <v>112.98</v>
      </c>
      <c r="AF7" s="39">
        <v>112.91</v>
      </c>
      <c r="AG7" s="39">
        <v>111.13</v>
      </c>
      <c r="AH7" s="39">
        <v>111.13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12.65</v>
      </c>
      <c r="AO7" s="39">
        <v>10.58</v>
      </c>
      <c r="AP7" s="39">
        <v>10.49</v>
      </c>
      <c r="AQ7" s="39">
        <v>9.92</v>
      </c>
      <c r="AR7" s="39">
        <v>12.29</v>
      </c>
      <c r="AS7" s="39">
        <v>12.29</v>
      </c>
      <c r="AT7" s="39">
        <v>378.53</v>
      </c>
      <c r="AU7" s="39">
        <v>146.6</v>
      </c>
      <c r="AV7" s="39">
        <v>572</v>
      </c>
      <c r="AW7" s="39">
        <v>1739.96</v>
      </c>
      <c r="AX7" s="39">
        <v>1550.1</v>
      </c>
      <c r="AY7" s="39">
        <v>224.41</v>
      </c>
      <c r="AZ7" s="39">
        <v>243.44</v>
      </c>
      <c r="BA7" s="39">
        <v>258.49</v>
      </c>
      <c r="BB7" s="39">
        <v>271.10000000000002</v>
      </c>
      <c r="BC7" s="39">
        <v>284.45</v>
      </c>
      <c r="BD7" s="39">
        <v>284.45</v>
      </c>
      <c r="BE7" s="39">
        <v>335.54</v>
      </c>
      <c r="BF7" s="39">
        <v>421.6</v>
      </c>
      <c r="BG7" s="39">
        <v>426.19</v>
      </c>
      <c r="BH7" s="39">
        <v>416.56</v>
      </c>
      <c r="BI7" s="39">
        <v>409.35</v>
      </c>
      <c r="BJ7" s="39">
        <v>320.31</v>
      </c>
      <c r="BK7" s="39">
        <v>303.26</v>
      </c>
      <c r="BL7" s="39">
        <v>290.31</v>
      </c>
      <c r="BM7" s="39">
        <v>272.95999999999998</v>
      </c>
      <c r="BN7" s="39">
        <v>260.95999999999998</v>
      </c>
      <c r="BO7" s="39">
        <v>260.95999999999998</v>
      </c>
      <c r="BP7" s="39">
        <v>114.07</v>
      </c>
      <c r="BQ7" s="39">
        <v>117.58</v>
      </c>
      <c r="BR7" s="39">
        <v>100.79</v>
      </c>
      <c r="BS7" s="39">
        <v>100.91</v>
      </c>
      <c r="BT7" s="39">
        <v>100.08</v>
      </c>
      <c r="BU7" s="39">
        <v>113.88</v>
      </c>
      <c r="BV7" s="39">
        <v>114.14</v>
      </c>
      <c r="BW7" s="39">
        <v>112.83</v>
      </c>
      <c r="BX7" s="39">
        <v>112.84</v>
      </c>
      <c r="BY7" s="39">
        <v>110.77</v>
      </c>
      <c r="BZ7" s="39">
        <v>110.77</v>
      </c>
      <c r="CA7" s="39">
        <v>38.729999999999997</v>
      </c>
      <c r="CB7" s="39">
        <v>37.369999999999997</v>
      </c>
      <c r="CC7" s="39">
        <v>44.09</v>
      </c>
      <c r="CD7" s="39">
        <v>43.44</v>
      </c>
      <c r="CE7" s="39">
        <v>43.78</v>
      </c>
      <c r="CF7" s="39">
        <v>74.02</v>
      </c>
      <c r="CG7" s="39">
        <v>73.03</v>
      </c>
      <c r="CH7" s="39">
        <v>73.86</v>
      </c>
      <c r="CI7" s="39">
        <v>73.849999999999994</v>
      </c>
      <c r="CJ7" s="39">
        <v>73.180000000000007</v>
      </c>
      <c r="CK7" s="39">
        <v>73.180000000000007</v>
      </c>
      <c r="CL7" s="39">
        <v>56.21</v>
      </c>
      <c r="CM7" s="39">
        <v>57.41</v>
      </c>
      <c r="CN7" s="39">
        <v>55.35</v>
      </c>
      <c r="CO7" s="39">
        <v>56.37</v>
      </c>
      <c r="CP7" s="39">
        <v>56.48</v>
      </c>
      <c r="CQ7" s="39">
        <v>61.66</v>
      </c>
      <c r="CR7" s="39">
        <v>62.19</v>
      </c>
      <c r="CS7" s="39">
        <v>61.77</v>
      </c>
      <c r="CT7" s="39">
        <v>61.69</v>
      </c>
      <c r="CU7" s="39">
        <v>62.26</v>
      </c>
      <c r="CV7" s="39">
        <v>62.26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100.05</v>
      </c>
      <c r="DC7" s="39">
        <v>100.05</v>
      </c>
      <c r="DD7" s="39">
        <v>100.08</v>
      </c>
      <c r="DE7" s="39">
        <v>100</v>
      </c>
      <c r="DF7" s="39">
        <v>100.16</v>
      </c>
      <c r="DG7" s="39">
        <v>100.16</v>
      </c>
      <c r="DH7" s="39">
        <v>41.97</v>
      </c>
      <c r="DI7" s="39">
        <v>26.7</v>
      </c>
      <c r="DJ7" s="39">
        <v>29.1</v>
      </c>
      <c r="DK7" s="39">
        <v>31.82</v>
      </c>
      <c r="DL7" s="39">
        <v>34.44</v>
      </c>
      <c r="DM7" s="39">
        <v>53.56</v>
      </c>
      <c r="DN7" s="39">
        <v>54.73</v>
      </c>
      <c r="DO7" s="39">
        <v>55.77</v>
      </c>
      <c r="DP7" s="39">
        <v>56.48</v>
      </c>
      <c r="DQ7" s="39">
        <v>57.5</v>
      </c>
      <c r="DR7" s="39">
        <v>57.5</v>
      </c>
      <c r="DS7" s="39">
        <v>99.27</v>
      </c>
      <c r="DT7" s="39">
        <v>99.27</v>
      </c>
      <c r="DU7" s="39">
        <v>99.27</v>
      </c>
      <c r="DV7" s="39">
        <v>99.27</v>
      </c>
      <c r="DW7" s="39">
        <v>99.27</v>
      </c>
      <c r="DX7" s="39">
        <v>19.440000000000001</v>
      </c>
      <c r="DY7" s="39">
        <v>22.46</v>
      </c>
      <c r="DZ7" s="39">
        <v>25.84</v>
      </c>
      <c r="EA7" s="39">
        <v>27.61</v>
      </c>
      <c r="EB7" s="39">
        <v>30.3</v>
      </c>
      <c r="EC7" s="39">
        <v>30.3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0.24</v>
      </c>
      <c r="EJ7" s="39">
        <v>0.27</v>
      </c>
      <c r="EK7" s="39">
        <v>0.24</v>
      </c>
      <c r="EL7" s="39">
        <v>0.2</v>
      </c>
      <c r="EM7" s="39">
        <v>0.32</v>
      </c>
      <c r="EN7" s="39">
        <v>0.32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