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E:\User\Desktop\経営比較分析表\R3経営比較分析表\16砺波広域圏\上水道\"/>
    </mc:Choice>
  </mc:AlternateContent>
  <xr:revisionPtr revIDLastSave="0" documentId="13_ncr:1_{08C7D4FC-33E6-41A7-AC8A-8B4E94BDBE0A}" xr6:coauthVersionLast="47" xr6:coauthVersionMax="47" xr10:uidLastSave="{00000000-0000-0000-0000-000000000000}"/>
  <workbookProtection workbookAlgorithmName="SHA-512" workbookHashValue="BGMdktJsmcSWdNlmIiLaSVryx78hOnLGNAXUfoQ2FqYxKvMdpjUzinKhvSa/H5/p2k7B1I+yX5Ghl54SHc1BXQ==" workbookSaltValue="2ZjSDkJa++cuEfcTO90D7g==" workbookSpinCount="100000" lockStructure="1"/>
  <bookViews>
    <workbookView xWindow="-120" yWindow="-16320" windowWidth="29040" windowHeight="1644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R6" i="5"/>
  <c r="AL8" i="4" s="1"/>
  <c r="Q6" i="5"/>
  <c r="P6" i="5"/>
  <c r="P10" i="4" s="1"/>
  <c r="O6" i="5"/>
  <c r="N6" i="5"/>
  <c r="B10" i="4" s="1"/>
  <c r="M6" i="5"/>
  <c r="L6" i="5"/>
  <c r="K6" i="5"/>
  <c r="J6" i="5"/>
  <c r="I8" i="4" s="1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L10" i="4"/>
  <c r="W10" i="4"/>
  <c r="I10" i="4"/>
  <c r="BB8" i="4"/>
  <c r="AT8" i="4"/>
  <c r="AD8" i="4"/>
  <c r="W8" i="4"/>
  <c r="P8" i="4"/>
  <c r="B8" i="4"/>
  <c r="B6" i="4"/>
</calcChain>
</file>

<file path=xl/sharedStrings.xml><?xml version="1.0" encoding="utf-8"?>
<sst xmlns="http://schemas.openxmlformats.org/spreadsheetml/2006/main" count="231" uniqueCount="115">
  <si>
    <t>経営比較分析表（令和2年度決算）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</si>
  <si>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</si>
  <si>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</si>
  <si>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</si>
  <si>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</si>
  <si>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</si>
  <si>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</si>
  <si>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</si>
  <si>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</si>
  <si>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</si>
  <si>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</si>
  <si>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</si>
  <si>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</si>
  <si>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</si>
  <si>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</si>
  <si>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</si>
  <si>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</si>
  <si>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</si>
  <si>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</si>
  <si>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</si>
  <si>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</si>
  <si>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</si>
  <si>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</si>
  <si>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</si>
  <si>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</si>
  <si>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</si>
  <si>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</si>
  <si>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</si>
  <si>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</si>
  <si>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</si>
  <si>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</si>
  <si>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</si>
  <si>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</si>
  <si>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</si>
  <si>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</si>
  <si>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</si>
  <si>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</si>
  <si>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</si>
  <si>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</si>
  <si>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</si>
  <si>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</si>
  <si>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</si>
  <si>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</si>
  <si>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</si>
  <si>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</si>
  <si>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</si>
  <si>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</si>
  <si>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</si>
  <si>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</si>
  <si>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</si>
  <si>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</si>
  <si>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</si>
  <si>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</si>
  <si>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</si>
  <si>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</si>
  <si>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</si>
  <si>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</si>
  <si>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</si>
  <si>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</si>
  <si>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</si>
  <si>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</si>
  <si>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</si>
  <si>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</si>
  <si>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</si>
  <si>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</si>
  <si>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</si>
  <si>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</si>
  <si>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</si>
  <si>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</si>
  <si>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</si>
  <si>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</si>
  <si>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</si>
  <si>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</si>
  <si>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</si>
  <si>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</si>
  <si>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</si>
  <si>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</si>
  <si>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</si>
  <si>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</si>
  <si>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</si>
  <si>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</si>
  <si>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</si>
  <si>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</si>
  <si>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</si>
  <si>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</si>
  <si>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</si>
  <si>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</si>
  <si>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</si>
  <si>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</si>
  <si>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</si>
  <si>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</si>
  <si>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</si>
  <si>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</si>
  <si>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砺波広域圏事務組合</t>
  </si>
  <si>
    <t>法適用</t>
  </si>
  <si>
    <t>水道事業</t>
  </si>
  <si>
    <t>用水供給事業</t>
  </si>
  <si>
    <t>B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</si>
  <si>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</si>
  <si>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</si>
  <si>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</si>
  <si>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</si>
  <si>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</si>
  <si>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</si>
  <si>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</si>
  <si>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</si>
  <si>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</si>
  <si>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</si>
  <si>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</si>
  <si>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</si>
  <si>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</si>
  <si>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</si>
  <si>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①有形固定資産減価償却率
　類似団体平均値を下回っている。浄水施設については、半系列分を更新することで老朽化に対応した。
②管路経年化率
　類似団体平均値を上回っており、管路全体が老朽化している。
③管路更新率
　過去5年間0％である。H29年度に策定した新水道ビジョンに基づき、管路更新計画の作成を開始している。</t>
    <rPh sb="1" eb="7">
      <t>ユウケイコテイシサン</t>
    </rPh>
    <rPh sb="7" eb="11">
      <t>ゲンカショウキャク</t>
    </rPh>
    <rPh sb="11" eb="12">
      <t>リツ</t>
    </rPh>
    <rPh sb="14" eb="21">
      <t>ルイジダンタイヘイキンチ</t>
    </rPh>
    <rPh sb="22" eb="24">
      <t>シタマワ</t>
    </rPh>
    <rPh sb="29" eb="33">
      <t>ジョウスイシセツ</t>
    </rPh>
    <rPh sb="39" eb="43">
      <t>ハンケイレツブン</t>
    </rPh>
    <rPh sb="44" eb="46">
      <t>コウシン</t>
    </rPh>
    <rPh sb="51" eb="54">
      <t>ロウキュウカ</t>
    </rPh>
    <rPh sb="55" eb="57">
      <t>タイオウ</t>
    </rPh>
    <rPh sb="62" eb="68">
      <t>カンロケイネンカリツ</t>
    </rPh>
    <rPh sb="70" eb="77">
      <t>ルイジダンタイヘイキンチ</t>
    </rPh>
    <rPh sb="78" eb="80">
      <t>ウワマワ</t>
    </rPh>
    <rPh sb="85" eb="89">
      <t>カンロゼンタイ</t>
    </rPh>
    <rPh sb="90" eb="93">
      <t>ロウキュウカ</t>
    </rPh>
    <rPh sb="100" eb="105">
      <t>カンロコウシンリツ</t>
    </rPh>
    <rPh sb="107" eb="109">
      <t>カコ</t>
    </rPh>
    <rPh sb="110" eb="112">
      <t>ネンカン</t>
    </rPh>
    <rPh sb="121" eb="123">
      <t>ネンド</t>
    </rPh>
    <rPh sb="124" eb="126">
      <t>サクテイ</t>
    </rPh>
    <rPh sb="128" eb="131">
      <t>シンスイドウ</t>
    </rPh>
    <rPh sb="136" eb="137">
      <t>モト</t>
    </rPh>
    <rPh sb="140" eb="142">
      <t>カンロ</t>
    </rPh>
    <rPh sb="142" eb="146">
      <t>コウシンケイカク</t>
    </rPh>
    <rPh sb="147" eb="149">
      <t>サクセイ</t>
    </rPh>
    <rPh sb="150" eb="152">
      <t>カイシ</t>
    </rPh>
    <phoneticPr fontId="4"/>
  </si>
  <si>
    <t>　水道事業の料金体系は責任水量制としているため、安定的に経営している。
　企業債残高対給水収益比率が類似団体と比較して高いが、経常収支比率や料金回収率は、基準となる100％を上回っており、概ね健全な経営状況にあると言える。
　しかし、今後は人口減少に伴い水需要が減少する一方で、老朽管路の更新などに多額の費用がかかることから、経営環境は厳しくなることが見込まれる。
　健全で安定したサービスを続けるため、事業の効率化に一層努めるとともに、計画的な投資を実施していく必要がある。</t>
    <rPh sb="1" eb="5">
      <t>スイドウジギョウ</t>
    </rPh>
    <rPh sb="6" eb="10">
      <t>リョウキンタイケイ</t>
    </rPh>
    <rPh sb="11" eb="16">
      <t>セキニンスイリョウセイ</t>
    </rPh>
    <rPh sb="24" eb="27">
      <t>アンテイテキ</t>
    </rPh>
    <rPh sb="28" eb="30">
      <t>ケイエイ</t>
    </rPh>
    <rPh sb="37" eb="40">
      <t>キギョウサイ</t>
    </rPh>
    <rPh sb="40" eb="42">
      <t>ザンダカ</t>
    </rPh>
    <rPh sb="42" eb="43">
      <t>タイ</t>
    </rPh>
    <rPh sb="43" eb="49">
      <t>キュウスイシュウエキヒリツ</t>
    </rPh>
    <rPh sb="50" eb="54">
      <t>ルイジダンタイ</t>
    </rPh>
    <rPh sb="55" eb="57">
      <t>ヒカク</t>
    </rPh>
    <rPh sb="59" eb="60">
      <t>タカ</t>
    </rPh>
    <rPh sb="63" eb="69">
      <t>ケイジョウシュウシヒリツ</t>
    </rPh>
    <rPh sb="70" eb="75">
      <t>リョウキンカイシュウリツ</t>
    </rPh>
    <rPh sb="77" eb="79">
      <t>キジュン</t>
    </rPh>
    <rPh sb="87" eb="89">
      <t>ウワマワ</t>
    </rPh>
    <rPh sb="94" eb="95">
      <t>オオム</t>
    </rPh>
    <rPh sb="96" eb="98">
      <t>ケンゼン</t>
    </rPh>
    <rPh sb="99" eb="103">
      <t>ケイエイジョウキョウ</t>
    </rPh>
    <rPh sb="107" eb="108">
      <t>イ</t>
    </rPh>
    <rPh sb="117" eb="119">
      <t>コンゴ</t>
    </rPh>
    <rPh sb="120" eb="124">
      <t>ジンコウゲンショウ</t>
    </rPh>
    <rPh sb="125" eb="126">
      <t>トモナ</t>
    </rPh>
    <rPh sb="127" eb="130">
      <t>ミズジュヨウ</t>
    </rPh>
    <rPh sb="131" eb="133">
      <t>ゲンショウ</t>
    </rPh>
    <rPh sb="135" eb="137">
      <t>イッポウ</t>
    </rPh>
    <rPh sb="139" eb="143">
      <t>ロウキュウカンロ</t>
    </rPh>
    <rPh sb="144" eb="146">
      <t>コウシン</t>
    </rPh>
    <rPh sb="149" eb="151">
      <t>タガク</t>
    </rPh>
    <rPh sb="152" eb="154">
      <t>ヒヨウ</t>
    </rPh>
    <rPh sb="163" eb="167">
      <t>ケイエイカンキョウ</t>
    </rPh>
    <rPh sb="168" eb="169">
      <t>キビ</t>
    </rPh>
    <rPh sb="176" eb="178">
      <t>ミコ</t>
    </rPh>
    <rPh sb="184" eb="186">
      <t>ケンゼン</t>
    </rPh>
    <rPh sb="187" eb="189">
      <t>アンテイ</t>
    </rPh>
    <rPh sb="196" eb="197">
      <t>ツヅ</t>
    </rPh>
    <rPh sb="202" eb="204">
      <t>ジギョウ</t>
    </rPh>
    <rPh sb="205" eb="208">
      <t>コウリツカ</t>
    </rPh>
    <rPh sb="209" eb="211">
      <t>イッソウ</t>
    </rPh>
    <rPh sb="211" eb="212">
      <t>ツト</t>
    </rPh>
    <rPh sb="219" eb="222">
      <t>ケイカクテキ</t>
    </rPh>
    <rPh sb="223" eb="225">
      <t>トウシ</t>
    </rPh>
    <rPh sb="226" eb="228">
      <t>ジッシ</t>
    </rPh>
    <rPh sb="232" eb="234">
      <t>ヒツヨウ</t>
    </rPh>
    <phoneticPr fontId="4"/>
  </si>
  <si>
    <t>①経常収支比率
　H29年度に竣工した浄水場更新事業（浄水施設の半系列を更新）により減価償却費が増加したため、H30年度から類似団体平均値を下回っているが、100％以上であり概ね良好である。
②累積欠損金比率
　累積欠損金は発生しておらず健全である。
③流動比率
　100％以上であり、短期的な債務の支払い能力は確保されている。
④企業債残高対給水収益比率
　企業債残高は年々減少しているが、類似団体平均値を上回っているため、企業債発行の抑制に努める必要がある。
⑤料金回収率
　100％以上であり、給水に係る費用を給水収益で賄えている。
⑥給水原価
　類似団体平均値を大きく下回っている。
⑦施設利用率
　類似団体平均値を下回っているため、今後の水需要を見極め、施設規模の適正化について検討する必要がある。
⑧有収率
　責任水量制であり、100％を維持している。
　</t>
    <rPh sb="1" eb="7">
      <t>ケイジョウシュウシヒリツ</t>
    </rPh>
    <rPh sb="12" eb="14">
      <t>ネンド</t>
    </rPh>
    <rPh sb="15" eb="17">
      <t>シュンコウ</t>
    </rPh>
    <rPh sb="19" eb="22">
      <t>ジョウスイジョウ</t>
    </rPh>
    <rPh sb="22" eb="26">
      <t>コウシンジギョウ</t>
    </rPh>
    <rPh sb="27" eb="31">
      <t>ジョウスイシセツ</t>
    </rPh>
    <rPh sb="32" eb="35">
      <t>ハンケイレツ</t>
    </rPh>
    <rPh sb="36" eb="38">
      <t>コウシン</t>
    </rPh>
    <rPh sb="42" eb="47">
      <t>ゲンカショウキャクヒ</t>
    </rPh>
    <rPh sb="48" eb="50">
      <t>ゾウカ</t>
    </rPh>
    <rPh sb="58" eb="60">
      <t>ネンド</t>
    </rPh>
    <rPh sb="62" eb="66">
      <t>ルイジダンタイ</t>
    </rPh>
    <rPh sb="66" eb="68">
      <t>ヘイキン</t>
    </rPh>
    <rPh sb="68" eb="69">
      <t>アタイ</t>
    </rPh>
    <rPh sb="70" eb="72">
      <t>シタマワ</t>
    </rPh>
    <rPh sb="82" eb="84">
      <t>イジョウ</t>
    </rPh>
    <rPh sb="87" eb="88">
      <t>オオム</t>
    </rPh>
    <rPh sb="89" eb="91">
      <t>リョウコウ</t>
    </rPh>
    <rPh sb="97" eb="99">
      <t>ルイセキ</t>
    </rPh>
    <rPh sb="99" eb="102">
      <t>ケッソンキン</t>
    </rPh>
    <rPh sb="102" eb="104">
      <t>ヒリツ</t>
    </rPh>
    <rPh sb="106" eb="111">
      <t>ルイセキケッソンキン</t>
    </rPh>
    <rPh sb="112" eb="114">
      <t>ハッセイ</t>
    </rPh>
    <rPh sb="119" eb="121">
      <t>ケンゼン</t>
    </rPh>
    <rPh sb="127" eb="131">
      <t>リュウドウヒリツ</t>
    </rPh>
    <rPh sb="137" eb="139">
      <t>イジョウ</t>
    </rPh>
    <rPh sb="143" eb="146">
      <t>タンキテキ</t>
    </rPh>
    <rPh sb="147" eb="149">
      <t>サイム</t>
    </rPh>
    <rPh sb="150" eb="152">
      <t>シハラ</t>
    </rPh>
    <rPh sb="153" eb="155">
      <t>ノウリョク</t>
    </rPh>
    <rPh sb="156" eb="158">
      <t>カクホ</t>
    </rPh>
    <rPh sb="166" eb="171">
      <t>キギョウサイザンダカ</t>
    </rPh>
    <rPh sb="171" eb="172">
      <t>タイ</t>
    </rPh>
    <rPh sb="172" eb="176">
      <t>キュウスイシュウエキ</t>
    </rPh>
    <rPh sb="176" eb="178">
      <t>ヒリツ</t>
    </rPh>
    <rPh sb="180" eb="185">
      <t>キギョウサイザンダカ</t>
    </rPh>
    <rPh sb="186" eb="188">
      <t>ネンネン</t>
    </rPh>
    <rPh sb="188" eb="190">
      <t>ゲンショウ</t>
    </rPh>
    <rPh sb="196" eb="203">
      <t>ルイジダンタイヘイキンチ</t>
    </rPh>
    <rPh sb="204" eb="206">
      <t>ウワマワ</t>
    </rPh>
    <rPh sb="213" eb="216">
      <t>キギョウサイ</t>
    </rPh>
    <rPh sb="216" eb="218">
      <t>ハッコウ</t>
    </rPh>
    <rPh sb="219" eb="221">
      <t>ヨクセイ</t>
    </rPh>
    <rPh sb="222" eb="223">
      <t>ツト</t>
    </rPh>
    <rPh sb="225" eb="227">
      <t>ヒツヨウ</t>
    </rPh>
    <rPh sb="233" eb="238">
      <t>リョウキンカイシュウリツ</t>
    </rPh>
    <rPh sb="244" eb="246">
      <t>イジョウ</t>
    </rPh>
    <rPh sb="250" eb="252">
      <t>キュウスイ</t>
    </rPh>
    <rPh sb="253" eb="254">
      <t>カカ</t>
    </rPh>
    <rPh sb="255" eb="257">
      <t>ヒヨウ</t>
    </rPh>
    <rPh sb="258" eb="262">
      <t>キュウスイシュウエキ</t>
    </rPh>
    <rPh sb="263" eb="264">
      <t>マカナ</t>
    </rPh>
    <rPh sb="271" eb="275">
      <t>キュウスイゲンカ</t>
    </rPh>
    <rPh sb="277" eb="284">
      <t>ルイジダンタイヘイキンチ</t>
    </rPh>
    <rPh sb="285" eb="286">
      <t>オオ</t>
    </rPh>
    <rPh sb="288" eb="290">
      <t>シタマワ</t>
    </rPh>
    <rPh sb="297" eb="302">
      <t>シセツリヨウリツ</t>
    </rPh>
    <rPh sb="304" eb="311">
      <t>ルイジダンタイヘイキンチ</t>
    </rPh>
    <rPh sb="312" eb="314">
      <t>シタマワ</t>
    </rPh>
    <rPh sb="321" eb="323">
      <t>コンゴ</t>
    </rPh>
    <rPh sb="324" eb="327">
      <t>ミズジュヨウ</t>
    </rPh>
    <rPh sb="328" eb="330">
      <t>ミキワ</t>
    </rPh>
    <rPh sb="332" eb="336">
      <t>シセツキボ</t>
    </rPh>
    <rPh sb="337" eb="340">
      <t>テキセイカ</t>
    </rPh>
    <rPh sb="344" eb="346">
      <t>ケントウ</t>
    </rPh>
    <rPh sb="348" eb="350">
      <t>ヒツヨウ</t>
    </rPh>
    <rPh sb="356" eb="359">
      <t>ユウシュウリツ</t>
    </rPh>
    <rPh sb="361" eb="366">
      <t>セキニンスイリョウセイ</t>
    </rPh>
    <rPh sb="375" eb="377">
      <t>イジ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</si>
</sst>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4-499B-BB5E-4AC773534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0.24</c:v>
                </c:pt>
                <c:pt idx="1">
                  <c:v>0.27</c:v>
                </c:pt>
                <c:pt idx="2">
                  <c:v>0.24</c:v>
                </c:pt>
                <c:pt idx="3">
                  <c:v>0.2</c:v>
                </c:pt>
                <c:pt idx="4">
                  <c:v>0.32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D4-499B-BB5E-4AC7735343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56.21</c:v>
                </c:pt>
                <c:pt idx="1">
                  <c:v>57.41</c:v>
                </c:pt>
                <c:pt idx="2">
                  <c:v>55.35</c:v>
                </c:pt>
                <c:pt idx="3">
                  <c:v>56.37</c:v>
                </c:pt>
                <c:pt idx="4">
                  <c:v>56.48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47-4D97-952C-C6EE084FC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61.66</c:v>
                </c:pt>
                <c:pt idx="1">
                  <c:v>62.19</c:v>
                </c:pt>
                <c:pt idx="2">
                  <c:v>61.77</c:v>
                </c:pt>
                <c:pt idx="3">
                  <c:v>61.69</c:v>
                </c:pt>
                <c:pt idx="4">
                  <c:v>62.26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47-4D97-952C-C6EE084FCA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D-43B9-BB0F-6A7DF1DB6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100.05</c:v>
                </c:pt>
                <c:pt idx="1">
                  <c:v>100.05</c:v>
                </c:pt>
                <c:pt idx="2">
                  <c:v>100.08</c:v>
                </c:pt>
                <c:pt idx="3">
                  <c:v>100</c:v>
                </c:pt>
                <c:pt idx="4">
                  <c:v>100.16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1D-43B9-BB0F-6A7DF1DB6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123.63</c:v>
                </c:pt>
                <c:pt idx="1">
                  <c:v>126.54</c:v>
                </c:pt>
                <c:pt idx="2">
                  <c:v>108.31</c:v>
                </c:pt>
                <c:pt idx="3">
                  <c:v>108.49</c:v>
                </c:pt>
                <c:pt idx="4">
                  <c:v>107.71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C4-4E60-9B6B-90E57B92A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114.05</c:v>
                </c:pt>
                <c:pt idx="1">
                  <c:v>114.26</c:v>
                </c:pt>
                <c:pt idx="2">
                  <c:v>112.98</c:v>
                </c:pt>
                <c:pt idx="3">
                  <c:v>112.91</c:v>
                </c:pt>
                <c:pt idx="4">
                  <c:v>111.13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C4-4E60-9B6B-90E57B92A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41.97</c:v>
                </c:pt>
                <c:pt idx="1">
                  <c:v>26.7</c:v>
                </c:pt>
                <c:pt idx="2">
                  <c:v>29.1</c:v>
                </c:pt>
                <c:pt idx="3">
                  <c:v>31.82</c:v>
                </c:pt>
                <c:pt idx="4">
                  <c:v>34.44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E5-4126-99C5-57DD7E1A6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53.56</c:v>
                </c:pt>
                <c:pt idx="1">
                  <c:v>54.73</c:v>
                </c:pt>
                <c:pt idx="2">
                  <c:v>55.77</c:v>
                </c:pt>
                <c:pt idx="3">
                  <c:v>56.48</c:v>
                </c:pt>
                <c:pt idx="4">
                  <c:v>57.5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E5-4126-99C5-57DD7E1A6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99.27</c:v>
                </c:pt>
                <c:pt idx="1">
                  <c:v>99.27</c:v>
                </c:pt>
                <c:pt idx="2">
                  <c:v>99.27</c:v>
                </c:pt>
                <c:pt idx="3">
                  <c:v>99.27</c:v>
                </c:pt>
                <c:pt idx="4">
                  <c:v>99.27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0B-4388-91FB-01444BF82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19.440000000000001</c:v>
                </c:pt>
                <c:pt idx="1">
                  <c:v>22.46</c:v>
                </c:pt>
                <c:pt idx="2">
                  <c:v>25.84</c:v>
                </c:pt>
                <c:pt idx="3">
                  <c:v>27.61</c:v>
                </c:pt>
                <c:pt idx="4">
                  <c:v>30.3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0B-4388-91FB-01444BF82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F5-456C-B312-595745110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12.65</c:v>
                </c:pt>
                <c:pt idx="1">
                  <c:v>10.58</c:v>
                </c:pt>
                <c:pt idx="2">
                  <c:v>10.49</c:v>
                </c:pt>
                <c:pt idx="3">
                  <c:v>9.92</c:v>
                </c:pt>
                <c:pt idx="4">
                  <c:v>12.29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F5-456C-B312-5957451109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378.53</c:v>
                </c:pt>
                <c:pt idx="1">
                  <c:v>146.6</c:v>
                </c:pt>
                <c:pt idx="2">
                  <c:v>572</c:v>
                </c:pt>
                <c:pt idx="3">
                  <c:v>1739.96</c:v>
                </c:pt>
                <c:pt idx="4">
                  <c:v>1550.1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8-4C99-B091-129642680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224.41</c:v>
                </c:pt>
                <c:pt idx="1">
                  <c:v>243.44</c:v>
                </c:pt>
                <c:pt idx="2">
                  <c:v>258.49</c:v>
                </c:pt>
                <c:pt idx="3">
                  <c:v>271.10000000000002</c:v>
                </c:pt>
                <c:pt idx="4">
                  <c:v>284.45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08-4C99-B091-129642680B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335.54</c:v>
                </c:pt>
                <c:pt idx="1">
                  <c:v>421.6</c:v>
                </c:pt>
                <c:pt idx="2">
                  <c:v>426.19</c:v>
                </c:pt>
                <c:pt idx="3">
                  <c:v>416.56</c:v>
                </c:pt>
                <c:pt idx="4">
                  <c:v>409.35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EB-4E1F-8A16-957C50622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320.31</c:v>
                </c:pt>
                <c:pt idx="1">
                  <c:v>303.26</c:v>
                </c:pt>
                <c:pt idx="2">
                  <c:v>290.31</c:v>
                </c:pt>
                <c:pt idx="3">
                  <c:v>272.95999999999998</c:v>
                </c:pt>
                <c:pt idx="4">
                  <c:v>260.95999999999998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EB-4E1F-8A16-957C50622C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114.07</c:v>
                </c:pt>
                <c:pt idx="1">
                  <c:v>117.58</c:v>
                </c:pt>
                <c:pt idx="2">
                  <c:v>100.79</c:v>
                </c:pt>
                <c:pt idx="3">
                  <c:v>100.91</c:v>
                </c:pt>
                <c:pt idx="4">
                  <c:v>100.08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C8-437E-89BC-8750543D7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113.88</c:v>
                </c:pt>
                <c:pt idx="1">
                  <c:v>114.14</c:v>
                </c:pt>
                <c:pt idx="2">
                  <c:v>112.83</c:v>
                </c:pt>
                <c:pt idx="3">
                  <c:v>112.84</c:v>
                </c:pt>
                <c:pt idx="4">
                  <c:v>110.77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C8-437E-89BC-8750543D7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38.729999999999997</c:v>
                </c:pt>
                <c:pt idx="1">
                  <c:v>37.369999999999997</c:v>
                </c:pt>
                <c:pt idx="2">
                  <c:v>44.09</c:v>
                </c:pt>
                <c:pt idx="3">
                  <c:v>43.44</c:v>
                </c:pt>
                <c:pt idx="4">
                  <c:v>43.78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72-4FEF-A679-8BF4666A4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74.02</c:v>
                </c:pt>
                <c:pt idx="1">
                  <c:v>73.03</c:v>
                </c:pt>
                <c:pt idx="2">
                  <c:v>73.86</c:v>
                </c:pt>
                <c:pt idx="3">
                  <c:v>73.849999999999994</c:v>
                </c:pt>
                <c:pt idx="4">
                  <c:v>73.180000000000007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72-4FEF-A679-8BF4666A4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【284.45】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【260.96】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【62.26】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【73.18】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【110.77】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G1" zoomScaleNormal="100" workbookViewId="0">
      <selection activeCell="B6" sqref="B6:AG6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45" t="s">
        <v>0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45"/>
      <c r="AM2" s="45"/>
      <c r="AN2" s="45"/>
      <c r="AO2" s="45"/>
      <c r="AP2" s="45"/>
      <c r="AQ2" s="45"/>
      <c r="AR2" s="45"/>
      <c r="AS2" s="45"/>
      <c r="AT2" s="45"/>
      <c r="AU2" s="45"/>
      <c r="AV2" s="45"/>
      <c r="AW2" s="45"/>
      <c r="AX2" s="45"/>
      <c r="AY2" s="45"/>
      <c r="AZ2" s="45"/>
      <c r="BA2" s="45"/>
      <c r="BB2" s="45"/>
      <c r="BC2" s="45"/>
      <c r="BD2" s="45"/>
      <c r="BE2" s="45"/>
      <c r="BF2" s="45"/>
      <c r="BG2" s="45"/>
      <c r="BH2" s="45"/>
      <c r="BI2" s="45"/>
      <c r="BJ2" s="45"/>
      <c r="BK2" s="45"/>
      <c r="BL2" s="45"/>
      <c r="BM2" s="45"/>
      <c r="BN2" s="45"/>
      <c r="BO2" s="45"/>
      <c r="BP2" s="45"/>
      <c r="BQ2" s="45"/>
      <c r="BR2" s="45"/>
      <c r="BS2" s="45"/>
      <c r="BT2" s="45"/>
      <c r="BU2" s="45"/>
      <c r="BV2" s="45"/>
      <c r="BW2" s="45"/>
      <c r="BX2" s="45"/>
      <c r="BY2" s="45"/>
      <c r="BZ2" s="45"/>
    </row>
    <row r="3" spans="1:78" ht="9.75" customHeight="1" x14ac:dyDescent="0.2">
      <c r="A3" s="2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</row>
    <row r="4" spans="1:78" ht="9.75" customHeight="1" x14ac:dyDescent="0.2">
      <c r="A4" s="2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46" t="str">
        <f>データ!H6</f>
        <v>富山県　砺波広域圏事務組合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7"/>
      <c r="AE6" s="47"/>
      <c r="AF6" s="47"/>
      <c r="AG6" s="47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48" t="s">
        <v>1</v>
      </c>
      <c r="C7" s="49"/>
      <c r="D7" s="49"/>
      <c r="E7" s="49"/>
      <c r="F7" s="49"/>
      <c r="G7" s="49"/>
      <c r="H7" s="49"/>
      <c r="I7" s="48" t="s">
        <v>2</v>
      </c>
      <c r="J7" s="49"/>
      <c r="K7" s="49"/>
      <c r="L7" s="49"/>
      <c r="M7" s="49"/>
      <c r="N7" s="49"/>
      <c r="O7" s="50"/>
      <c r="P7" s="51" t="s">
        <v>3</v>
      </c>
      <c r="Q7" s="51"/>
      <c r="R7" s="51"/>
      <c r="S7" s="51"/>
      <c r="T7" s="51"/>
      <c r="U7" s="51"/>
      <c r="V7" s="51"/>
      <c r="W7" s="51" t="s">
        <v>4</v>
      </c>
      <c r="X7" s="51"/>
      <c r="Y7" s="51"/>
      <c r="Z7" s="51"/>
      <c r="AA7" s="51"/>
      <c r="AB7" s="51"/>
      <c r="AC7" s="51"/>
      <c r="AD7" s="51" t="s">
        <v>5</v>
      </c>
      <c r="AE7" s="51"/>
      <c r="AF7" s="51"/>
      <c r="AG7" s="51"/>
      <c r="AH7" s="51"/>
      <c r="AI7" s="51"/>
      <c r="AJ7" s="51"/>
      <c r="AK7" s="4"/>
      <c r="AL7" s="51" t="s">
        <v>6</v>
      </c>
      <c r="AM7" s="51"/>
      <c r="AN7" s="51"/>
      <c r="AO7" s="51"/>
      <c r="AP7" s="51"/>
      <c r="AQ7" s="51"/>
      <c r="AR7" s="51"/>
      <c r="AS7" s="51"/>
      <c r="AT7" s="48" t="s">
        <v>7</v>
      </c>
      <c r="AU7" s="49"/>
      <c r="AV7" s="49"/>
      <c r="AW7" s="49"/>
      <c r="AX7" s="49"/>
      <c r="AY7" s="49"/>
      <c r="AZ7" s="49"/>
      <c r="BA7" s="49"/>
      <c r="BB7" s="51" t="s">
        <v>8</v>
      </c>
      <c r="BC7" s="51"/>
      <c r="BD7" s="51"/>
      <c r="BE7" s="51"/>
      <c r="BF7" s="51"/>
      <c r="BG7" s="51"/>
      <c r="BH7" s="51"/>
      <c r="BI7" s="51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2">
      <c r="A8" s="2"/>
      <c r="B8" s="57" t="str">
        <f>データ!$I$6</f>
        <v>法適用</v>
      </c>
      <c r="C8" s="58"/>
      <c r="D8" s="58"/>
      <c r="E8" s="58"/>
      <c r="F8" s="58"/>
      <c r="G8" s="58"/>
      <c r="H8" s="58"/>
      <c r="I8" s="57" t="str">
        <f>データ!$J$6</f>
        <v>水道事業</v>
      </c>
      <c r="J8" s="58"/>
      <c r="K8" s="58"/>
      <c r="L8" s="58"/>
      <c r="M8" s="58"/>
      <c r="N8" s="58"/>
      <c r="O8" s="59"/>
      <c r="P8" s="60" t="str">
        <f>データ!$K$6</f>
        <v>用水供給事業</v>
      </c>
      <c r="Q8" s="60"/>
      <c r="R8" s="60"/>
      <c r="S8" s="60"/>
      <c r="T8" s="60"/>
      <c r="U8" s="60"/>
      <c r="V8" s="60"/>
      <c r="W8" s="60" t="str">
        <f>データ!$L$6</f>
        <v>B</v>
      </c>
      <c r="X8" s="60"/>
      <c r="Y8" s="60"/>
      <c r="Z8" s="60"/>
      <c r="AA8" s="60"/>
      <c r="AB8" s="60"/>
      <c r="AC8" s="60"/>
      <c r="AD8" s="60" t="str">
        <f>データ!$M$6</f>
        <v>自治体職員</v>
      </c>
      <c r="AE8" s="60"/>
      <c r="AF8" s="60"/>
      <c r="AG8" s="60"/>
      <c r="AH8" s="60"/>
      <c r="AI8" s="60"/>
      <c r="AJ8" s="60"/>
      <c r="AK8" s="4"/>
      <c r="AL8" s="61" t="str">
        <f>データ!$R$6</f>
        <v>-</v>
      </c>
      <c r="AM8" s="61"/>
      <c r="AN8" s="61"/>
      <c r="AO8" s="61"/>
      <c r="AP8" s="61"/>
      <c r="AQ8" s="61"/>
      <c r="AR8" s="61"/>
      <c r="AS8" s="61"/>
      <c r="AT8" s="52" t="str">
        <f>データ!$S$6</f>
        <v>-</v>
      </c>
      <c r="AU8" s="53"/>
      <c r="AV8" s="53"/>
      <c r="AW8" s="53"/>
      <c r="AX8" s="53"/>
      <c r="AY8" s="53"/>
      <c r="AZ8" s="53"/>
      <c r="BA8" s="53"/>
      <c r="BB8" s="54" t="str">
        <f>データ!$T$6</f>
        <v>-</v>
      </c>
      <c r="BC8" s="54"/>
      <c r="BD8" s="54"/>
      <c r="BE8" s="54"/>
      <c r="BF8" s="54"/>
      <c r="BG8" s="54"/>
      <c r="BH8" s="54"/>
      <c r="BI8" s="54"/>
      <c r="BJ8" s="3"/>
      <c r="BK8" s="3"/>
      <c r="BL8" s="55" t="s">
        <v>10</v>
      </c>
      <c r="BM8" s="56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2">
      <c r="A9" s="2"/>
      <c r="B9" s="48" t="s">
        <v>12</v>
      </c>
      <c r="C9" s="49"/>
      <c r="D9" s="49"/>
      <c r="E9" s="49"/>
      <c r="F9" s="49"/>
      <c r="G9" s="49"/>
      <c r="H9" s="49"/>
      <c r="I9" s="48" t="s">
        <v>13</v>
      </c>
      <c r="J9" s="49"/>
      <c r="K9" s="49"/>
      <c r="L9" s="49"/>
      <c r="M9" s="49"/>
      <c r="N9" s="49"/>
      <c r="O9" s="50"/>
      <c r="P9" s="51" t="s">
        <v>14</v>
      </c>
      <c r="Q9" s="51"/>
      <c r="R9" s="51"/>
      <c r="S9" s="51"/>
      <c r="T9" s="51"/>
      <c r="U9" s="51"/>
      <c r="V9" s="51"/>
      <c r="W9" s="51" t="s">
        <v>15</v>
      </c>
      <c r="X9" s="51"/>
      <c r="Y9" s="51"/>
      <c r="Z9" s="51"/>
      <c r="AA9" s="51"/>
      <c r="AB9" s="51"/>
      <c r="AC9" s="51"/>
      <c r="AD9" s="2"/>
      <c r="AE9" s="2"/>
      <c r="AF9" s="2"/>
      <c r="AG9" s="2"/>
      <c r="AH9" s="4"/>
      <c r="AI9" s="4"/>
      <c r="AJ9" s="4"/>
      <c r="AK9" s="4"/>
      <c r="AL9" s="51" t="s">
        <v>16</v>
      </c>
      <c r="AM9" s="51"/>
      <c r="AN9" s="51"/>
      <c r="AO9" s="51"/>
      <c r="AP9" s="51"/>
      <c r="AQ9" s="51"/>
      <c r="AR9" s="51"/>
      <c r="AS9" s="51"/>
      <c r="AT9" s="48" t="s">
        <v>17</v>
      </c>
      <c r="AU9" s="49"/>
      <c r="AV9" s="49"/>
      <c r="AW9" s="49"/>
      <c r="AX9" s="49"/>
      <c r="AY9" s="49"/>
      <c r="AZ9" s="49"/>
      <c r="BA9" s="49"/>
      <c r="BB9" s="51" t="s">
        <v>18</v>
      </c>
      <c r="BC9" s="51"/>
      <c r="BD9" s="51"/>
      <c r="BE9" s="51"/>
      <c r="BF9" s="51"/>
      <c r="BG9" s="51"/>
      <c r="BH9" s="51"/>
      <c r="BI9" s="51"/>
      <c r="BJ9" s="3"/>
      <c r="BK9" s="3"/>
      <c r="BL9" s="62" t="s">
        <v>19</v>
      </c>
      <c r="BM9" s="63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2">
      <c r="A10" s="2"/>
      <c r="B10" s="52" t="str">
        <f>データ!$N$6</f>
        <v>-</v>
      </c>
      <c r="C10" s="53"/>
      <c r="D10" s="53"/>
      <c r="E10" s="53"/>
      <c r="F10" s="53"/>
      <c r="G10" s="53"/>
      <c r="H10" s="53"/>
      <c r="I10" s="52">
        <f>データ!$O$6</f>
        <v>69.64</v>
      </c>
      <c r="J10" s="53"/>
      <c r="K10" s="53"/>
      <c r="L10" s="53"/>
      <c r="M10" s="53"/>
      <c r="N10" s="53"/>
      <c r="O10" s="64"/>
      <c r="P10" s="54">
        <f>データ!$P$6</f>
        <v>98.92</v>
      </c>
      <c r="Q10" s="54"/>
      <c r="R10" s="54"/>
      <c r="S10" s="54"/>
      <c r="T10" s="54"/>
      <c r="U10" s="54"/>
      <c r="V10" s="54"/>
      <c r="W10" s="61">
        <f>データ!$Q$6</f>
        <v>0</v>
      </c>
      <c r="X10" s="61"/>
      <c r="Y10" s="61"/>
      <c r="Z10" s="61"/>
      <c r="AA10" s="61"/>
      <c r="AB10" s="61"/>
      <c r="AC10" s="61"/>
      <c r="AD10" s="2"/>
      <c r="AE10" s="2"/>
      <c r="AF10" s="2"/>
      <c r="AG10" s="2"/>
      <c r="AH10" s="4"/>
      <c r="AI10" s="4"/>
      <c r="AJ10" s="4"/>
      <c r="AK10" s="4"/>
      <c r="AL10" s="61">
        <f>データ!$U$6</f>
        <v>93918</v>
      </c>
      <c r="AM10" s="61"/>
      <c r="AN10" s="61"/>
      <c r="AO10" s="61"/>
      <c r="AP10" s="61"/>
      <c r="AQ10" s="61"/>
      <c r="AR10" s="61"/>
      <c r="AS10" s="61"/>
      <c r="AT10" s="52">
        <f>データ!$V$6</f>
        <v>234.28</v>
      </c>
      <c r="AU10" s="53"/>
      <c r="AV10" s="53"/>
      <c r="AW10" s="53"/>
      <c r="AX10" s="53"/>
      <c r="AY10" s="53"/>
      <c r="AZ10" s="53"/>
      <c r="BA10" s="53"/>
      <c r="BB10" s="54">
        <f>データ!$W$6</f>
        <v>400.88</v>
      </c>
      <c r="BC10" s="54"/>
      <c r="BD10" s="54"/>
      <c r="BE10" s="54"/>
      <c r="BF10" s="54"/>
      <c r="BG10" s="54"/>
      <c r="BH10" s="54"/>
      <c r="BI10" s="54"/>
      <c r="BJ10" s="2"/>
      <c r="BK10" s="2"/>
      <c r="BL10" s="65" t="s">
        <v>21</v>
      </c>
      <c r="BM10" s="66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9" t="s">
        <v>23</v>
      </c>
      <c r="BM11" s="79"/>
      <c r="BN11" s="79"/>
      <c r="BO11" s="79"/>
      <c r="BP11" s="79"/>
      <c r="BQ11" s="79"/>
      <c r="BR11" s="79"/>
      <c r="BS11" s="79"/>
      <c r="BT11" s="79"/>
      <c r="BU11" s="79"/>
      <c r="BV11" s="79"/>
      <c r="BW11" s="79"/>
      <c r="BX11" s="79"/>
      <c r="BY11" s="79"/>
      <c r="BZ11" s="79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9"/>
      <c r="BM12" s="79"/>
      <c r="BN12" s="79"/>
      <c r="BO12" s="79"/>
      <c r="BP12" s="79"/>
      <c r="BQ12" s="79"/>
      <c r="BR12" s="79"/>
      <c r="BS12" s="79"/>
      <c r="BT12" s="79"/>
      <c r="BU12" s="79"/>
      <c r="BV12" s="79"/>
      <c r="BW12" s="79"/>
      <c r="BX12" s="79"/>
      <c r="BY12" s="79"/>
      <c r="BZ12" s="79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80"/>
      <c r="BM13" s="80"/>
      <c r="BN13" s="80"/>
      <c r="BO13" s="80"/>
      <c r="BP13" s="80"/>
      <c r="BQ13" s="80"/>
      <c r="BR13" s="80"/>
      <c r="BS13" s="80"/>
      <c r="BT13" s="80"/>
      <c r="BU13" s="80"/>
      <c r="BV13" s="80"/>
      <c r="BW13" s="80"/>
      <c r="BX13" s="80"/>
      <c r="BY13" s="80"/>
      <c r="BZ13" s="80"/>
    </row>
    <row r="14" spans="1:78" ht="13.5" customHeight="1" x14ac:dyDescent="0.2">
      <c r="A14" s="2"/>
      <c r="B14" s="81" t="s">
        <v>24</v>
      </c>
      <c r="C14" s="82"/>
      <c r="D14" s="82"/>
      <c r="E14" s="82"/>
      <c r="F14" s="82"/>
      <c r="G14" s="82"/>
      <c r="H14" s="82"/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3"/>
      <c r="BK14" s="2"/>
      <c r="BL14" s="67" t="s">
        <v>25</v>
      </c>
      <c r="BM14" s="68"/>
      <c r="BN14" s="68"/>
      <c r="BO14" s="68"/>
      <c r="BP14" s="68"/>
      <c r="BQ14" s="68"/>
      <c r="BR14" s="68"/>
      <c r="BS14" s="68"/>
      <c r="BT14" s="68"/>
      <c r="BU14" s="68"/>
      <c r="BV14" s="68"/>
      <c r="BW14" s="68"/>
      <c r="BX14" s="68"/>
      <c r="BY14" s="68"/>
      <c r="BZ14" s="69"/>
    </row>
    <row r="15" spans="1:78" ht="13.5" customHeight="1" x14ac:dyDescent="0.2">
      <c r="A15" s="2"/>
      <c r="B15" s="84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  <c r="BH15" s="85"/>
      <c r="BI15" s="85"/>
      <c r="BJ15" s="86"/>
      <c r="BK15" s="2"/>
      <c r="BL15" s="70"/>
      <c r="BM15" s="71"/>
      <c r="BN15" s="71"/>
      <c r="BO15" s="71"/>
      <c r="BP15" s="71"/>
      <c r="BQ15" s="71"/>
      <c r="BR15" s="71"/>
      <c r="BS15" s="71"/>
      <c r="BT15" s="71"/>
      <c r="BU15" s="71"/>
      <c r="BV15" s="71"/>
      <c r="BW15" s="71"/>
      <c r="BX15" s="71"/>
      <c r="BY15" s="71"/>
      <c r="BZ15" s="72"/>
    </row>
    <row r="16" spans="1:78" ht="13.5" customHeight="1" x14ac:dyDescent="0.2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73" t="s">
        <v>114</v>
      </c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5"/>
    </row>
    <row r="17" spans="1:78" ht="13.5" customHeight="1" x14ac:dyDescent="0.2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73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5"/>
    </row>
    <row r="18" spans="1:78" ht="13.5" customHeight="1" x14ac:dyDescent="0.2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73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5"/>
    </row>
    <row r="19" spans="1:78" ht="13.5" customHeight="1" x14ac:dyDescent="0.2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73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5"/>
    </row>
    <row r="20" spans="1:78" ht="13.5" customHeight="1" x14ac:dyDescent="0.2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73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5"/>
    </row>
    <row r="21" spans="1:78" ht="13.5" customHeight="1" x14ac:dyDescent="0.2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73"/>
      <c r="BM21" s="74"/>
      <c r="BN21" s="74"/>
      <c r="BO21" s="74"/>
      <c r="BP21" s="74"/>
      <c r="BQ21" s="74"/>
      <c r="BR21" s="74"/>
      <c r="BS21" s="74"/>
      <c r="BT21" s="74"/>
      <c r="BU21" s="74"/>
      <c r="BV21" s="74"/>
      <c r="BW21" s="74"/>
      <c r="BX21" s="74"/>
      <c r="BY21" s="74"/>
      <c r="BZ21" s="75"/>
    </row>
    <row r="22" spans="1:78" ht="13.5" customHeight="1" x14ac:dyDescent="0.2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73"/>
      <c r="BM22" s="74"/>
      <c r="BN22" s="74"/>
      <c r="BO22" s="74"/>
      <c r="BP22" s="74"/>
      <c r="BQ22" s="74"/>
      <c r="BR22" s="74"/>
      <c r="BS22" s="74"/>
      <c r="BT22" s="74"/>
      <c r="BU22" s="74"/>
      <c r="BV22" s="74"/>
      <c r="BW22" s="74"/>
      <c r="BX22" s="74"/>
      <c r="BY22" s="74"/>
      <c r="BZ22" s="75"/>
    </row>
    <row r="23" spans="1:78" ht="13.5" customHeight="1" x14ac:dyDescent="0.2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73"/>
      <c r="BM23" s="74"/>
      <c r="BN23" s="74"/>
      <c r="BO23" s="74"/>
      <c r="BP23" s="74"/>
      <c r="BQ23" s="74"/>
      <c r="BR23" s="74"/>
      <c r="BS23" s="74"/>
      <c r="BT23" s="74"/>
      <c r="BU23" s="74"/>
      <c r="BV23" s="74"/>
      <c r="BW23" s="74"/>
      <c r="BX23" s="74"/>
      <c r="BY23" s="74"/>
      <c r="BZ23" s="75"/>
    </row>
    <row r="24" spans="1:78" ht="13.5" customHeight="1" x14ac:dyDescent="0.2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73"/>
      <c r="BM24" s="74"/>
      <c r="BN24" s="74"/>
      <c r="BO24" s="74"/>
      <c r="BP24" s="74"/>
      <c r="BQ24" s="74"/>
      <c r="BR24" s="74"/>
      <c r="BS24" s="74"/>
      <c r="BT24" s="74"/>
      <c r="BU24" s="74"/>
      <c r="BV24" s="74"/>
      <c r="BW24" s="74"/>
      <c r="BX24" s="74"/>
      <c r="BY24" s="74"/>
      <c r="BZ24" s="75"/>
    </row>
    <row r="25" spans="1:78" ht="13.5" customHeight="1" x14ac:dyDescent="0.2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73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5"/>
    </row>
    <row r="26" spans="1:78" ht="13.5" customHeight="1" x14ac:dyDescent="0.2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73"/>
      <c r="BM26" s="74"/>
      <c r="BN26" s="74"/>
      <c r="BO26" s="74"/>
      <c r="BP26" s="74"/>
      <c r="BQ26" s="74"/>
      <c r="BR26" s="74"/>
      <c r="BS26" s="74"/>
      <c r="BT26" s="74"/>
      <c r="BU26" s="74"/>
      <c r="BV26" s="74"/>
      <c r="BW26" s="74"/>
      <c r="BX26" s="74"/>
      <c r="BY26" s="74"/>
      <c r="BZ26" s="75"/>
    </row>
    <row r="27" spans="1:78" ht="13.5" customHeight="1" x14ac:dyDescent="0.2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73"/>
      <c r="BM27" s="74"/>
      <c r="BN27" s="74"/>
      <c r="BO27" s="74"/>
      <c r="BP27" s="74"/>
      <c r="BQ27" s="74"/>
      <c r="BR27" s="74"/>
      <c r="BS27" s="74"/>
      <c r="BT27" s="74"/>
      <c r="BU27" s="74"/>
      <c r="BV27" s="74"/>
      <c r="BW27" s="74"/>
      <c r="BX27" s="74"/>
      <c r="BY27" s="74"/>
      <c r="BZ27" s="75"/>
    </row>
    <row r="28" spans="1:78" ht="13.5" customHeight="1" x14ac:dyDescent="0.2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73"/>
      <c r="BM28" s="74"/>
      <c r="BN28" s="74"/>
      <c r="BO28" s="74"/>
      <c r="BP28" s="74"/>
      <c r="BQ28" s="74"/>
      <c r="BR28" s="74"/>
      <c r="BS28" s="74"/>
      <c r="BT28" s="74"/>
      <c r="BU28" s="74"/>
      <c r="BV28" s="74"/>
      <c r="BW28" s="74"/>
      <c r="BX28" s="74"/>
      <c r="BY28" s="74"/>
      <c r="BZ28" s="75"/>
    </row>
    <row r="29" spans="1:78" ht="13.5" customHeight="1" x14ac:dyDescent="0.2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73"/>
      <c r="BM29" s="74"/>
      <c r="BN29" s="74"/>
      <c r="BO29" s="74"/>
      <c r="BP29" s="74"/>
      <c r="BQ29" s="74"/>
      <c r="BR29" s="74"/>
      <c r="BS29" s="74"/>
      <c r="BT29" s="74"/>
      <c r="BU29" s="74"/>
      <c r="BV29" s="74"/>
      <c r="BW29" s="74"/>
      <c r="BX29" s="74"/>
      <c r="BY29" s="74"/>
      <c r="BZ29" s="75"/>
    </row>
    <row r="30" spans="1:78" ht="13.5" customHeight="1" x14ac:dyDescent="0.2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73"/>
      <c r="BM30" s="74"/>
      <c r="BN30" s="74"/>
      <c r="BO30" s="74"/>
      <c r="BP30" s="74"/>
      <c r="BQ30" s="74"/>
      <c r="BR30" s="74"/>
      <c r="BS30" s="74"/>
      <c r="BT30" s="74"/>
      <c r="BU30" s="74"/>
      <c r="BV30" s="74"/>
      <c r="BW30" s="74"/>
      <c r="BX30" s="74"/>
      <c r="BY30" s="74"/>
      <c r="BZ30" s="75"/>
    </row>
    <row r="31" spans="1:78" ht="13.5" customHeight="1" x14ac:dyDescent="0.2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73"/>
      <c r="BM31" s="74"/>
      <c r="BN31" s="74"/>
      <c r="BO31" s="74"/>
      <c r="BP31" s="74"/>
      <c r="BQ31" s="74"/>
      <c r="BR31" s="74"/>
      <c r="BS31" s="74"/>
      <c r="BT31" s="74"/>
      <c r="BU31" s="74"/>
      <c r="BV31" s="74"/>
      <c r="BW31" s="74"/>
      <c r="BX31" s="74"/>
      <c r="BY31" s="74"/>
      <c r="BZ31" s="75"/>
    </row>
    <row r="32" spans="1:78" ht="13.5" customHeight="1" x14ac:dyDescent="0.2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73"/>
      <c r="BM32" s="74"/>
      <c r="BN32" s="74"/>
      <c r="BO32" s="74"/>
      <c r="BP32" s="74"/>
      <c r="BQ32" s="74"/>
      <c r="BR32" s="74"/>
      <c r="BS32" s="74"/>
      <c r="BT32" s="74"/>
      <c r="BU32" s="74"/>
      <c r="BV32" s="74"/>
      <c r="BW32" s="74"/>
      <c r="BX32" s="74"/>
      <c r="BY32" s="74"/>
      <c r="BZ32" s="75"/>
    </row>
    <row r="33" spans="1:78" ht="13.5" customHeight="1" x14ac:dyDescent="0.2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73"/>
      <c r="BM33" s="74"/>
      <c r="BN33" s="74"/>
      <c r="BO33" s="74"/>
      <c r="BP33" s="74"/>
      <c r="BQ33" s="74"/>
      <c r="BR33" s="74"/>
      <c r="BS33" s="74"/>
      <c r="BT33" s="74"/>
      <c r="BU33" s="74"/>
      <c r="BV33" s="74"/>
      <c r="BW33" s="74"/>
      <c r="BX33" s="74"/>
      <c r="BY33" s="74"/>
      <c r="BZ33" s="75"/>
    </row>
    <row r="34" spans="1:78" ht="13.5" customHeight="1" x14ac:dyDescent="0.2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73"/>
      <c r="BM34" s="74"/>
      <c r="BN34" s="74"/>
      <c r="BO34" s="74"/>
      <c r="BP34" s="74"/>
      <c r="BQ34" s="74"/>
      <c r="BR34" s="74"/>
      <c r="BS34" s="74"/>
      <c r="BT34" s="74"/>
      <c r="BU34" s="74"/>
      <c r="BV34" s="74"/>
      <c r="BW34" s="74"/>
      <c r="BX34" s="74"/>
      <c r="BY34" s="74"/>
      <c r="BZ34" s="75"/>
    </row>
    <row r="35" spans="1:78" ht="13.5" customHeight="1" x14ac:dyDescent="0.2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73"/>
      <c r="BM35" s="74"/>
      <c r="BN35" s="74"/>
      <c r="BO35" s="74"/>
      <c r="BP35" s="74"/>
      <c r="BQ35" s="74"/>
      <c r="BR35" s="74"/>
      <c r="BS35" s="74"/>
      <c r="BT35" s="74"/>
      <c r="BU35" s="74"/>
      <c r="BV35" s="74"/>
      <c r="BW35" s="74"/>
      <c r="BX35" s="74"/>
      <c r="BY35" s="74"/>
      <c r="BZ35" s="75"/>
    </row>
    <row r="36" spans="1:78" ht="13.5" customHeight="1" x14ac:dyDescent="0.2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73"/>
      <c r="BM36" s="74"/>
      <c r="BN36" s="74"/>
      <c r="BO36" s="74"/>
      <c r="BP36" s="74"/>
      <c r="BQ36" s="74"/>
      <c r="BR36" s="74"/>
      <c r="BS36" s="74"/>
      <c r="BT36" s="74"/>
      <c r="BU36" s="74"/>
      <c r="BV36" s="74"/>
      <c r="BW36" s="74"/>
      <c r="BX36" s="74"/>
      <c r="BY36" s="74"/>
      <c r="BZ36" s="75"/>
    </row>
    <row r="37" spans="1:78" ht="13.5" customHeight="1" x14ac:dyDescent="0.2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73"/>
      <c r="BM37" s="74"/>
      <c r="BN37" s="74"/>
      <c r="BO37" s="74"/>
      <c r="BP37" s="74"/>
      <c r="BQ37" s="74"/>
      <c r="BR37" s="74"/>
      <c r="BS37" s="74"/>
      <c r="BT37" s="74"/>
      <c r="BU37" s="74"/>
      <c r="BV37" s="74"/>
      <c r="BW37" s="74"/>
      <c r="BX37" s="74"/>
      <c r="BY37" s="74"/>
      <c r="BZ37" s="75"/>
    </row>
    <row r="38" spans="1:78" ht="13.5" customHeight="1" x14ac:dyDescent="0.2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73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4"/>
      <c r="BX38" s="74"/>
      <c r="BY38" s="74"/>
      <c r="BZ38" s="75"/>
    </row>
    <row r="39" spans="1:78" ht="13.5" customHeight="1" x14ac:dyDescent="0.2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73"/>
      <c r="BM39" s="74"/>
      <c r="BN39" s="74"/>
      <c r="BO39" s="74"/>
      <c r="BP39" s="74"/>
      <c r="BQ39" s="74"/>
      <c r="BR39" s="74"/>
      <c r="BS39" s="74"/>
      <c r="BT39" s="74"/>
      <c r="BU39" s="74"/>
      <c r="BV39" s="74"/>
      <c r="BW39" s="74"/>
      <c r="BX39" s="74"/>
      <c r="BY39" s="74"/>
      <c r="BZ39" s="75"/>
    </row>
    <row r="40" spans="1:78" ht="13.5" customHeight="1" x14ac:dyDescent="0.2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73"/>
      <c r="BM40" s="74"/>
      <c r="BN40" s="74"/>
      <c r="BO40" s="74"/>
      <c r="BP40" s="74"/>
      <c r="BQ40" s="74"/>
      <c r="BR40" s="74"/>
      <c r="BS40" s="74"/>
      <c r="BT40" s="74"/>
      <c r="BU40" s="74"/>
      <c r="BV40" s="74"/>
      <c r="BW40" s="74"/>
      <c r="BX40" s="74"/>
      <c r="BY40" s="74"/>
      <c r="BZ40" s="75"/>
    </row>
    <row r="41" spans="1:78" ht="13.5" customHeight="1" x14ac:dyDescent="0.2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73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5"/>
    </row>
    <row r="42" spans="1:78" ht="13.5" customHeight="1" x14ac:dyDescent="0.2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73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5"/>
    </row>
    <row r="43" spans="1:78" ht="13.5" customHeight="1" x14ac:dyDescent="0.2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73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5"/>
    </row>
    <row r="44" spans="1:78" ht="13.5" customHeight="1" x14ac:dyDescent="0.2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2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67" t="s">
        <v>26</v>
      </c>
      <c r="BM45" s="68"/>
      <c r="BN45" s="68"/>
      <c r="BO45" s="68"/>
      <c r="BP45" s="68"/>
      <c r="BQ45" s="68"/>
      <c r="BR45" s="68"/>
      <c r="BS45" s="68"/>
      <c r="BT45" s="68"/>
      <c r="BU45" s="68"/>
      <c r="BV45" s="68"/>
      <c r="BW45" s="68"/>
      <c r="BX45" s="68"/>
      <c r="BY45" s="68"/>
      <c r="BZ45" s="69"/>
    </row>
    <row r="46" spans="1:78" ht="13.5" customHeight="1" x14ac:dyDescent="0.2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70"/>
      <c r="BM46" s="71"/>
      <c r="BN46" s="71"/>
      <c r="BO46" s="71"/>
      <c r="BP46" s="71"/>
      <c r="BQ46" s="71"/>
      <c r="BR46" s="71"/>
      <c r="BS46" s="71"/>
      <c r="BT46" s="71"/>
      <c r="BU46" s="71"/>
      <c r="BV46" s="71"/>
      <c r="BW46" s="71"/>
      <c r="BX46" s="71"/>
      <c r="BY46" s="71"/>
      <c r="BZ46" s="72"/>
    </row>
    <row r="47" spans="1:78" ht="13.5" customHeight="1" x14ac:dyDescent="0.2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73" t="s">
        <v>112</v>
      </c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5"/>
    </row>
    <row r="48" spans="1:78" ht="13.5" customHeight="1" x14ac:dyDescent="0.2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73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5"/>
    </row>
    <row r="49" spans="1:78" ht="13.5" customHeight="1" x14ac:dyDescent="0.2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73"/>
      <c r="BM49" s="74"/>
      <c r="BN49" s="74"/>
      <c r="BO49" s="74"/>
      <c r="BP49" s="74"/>
      <c r="BQ49" s="74"/>
      <c r="BR49" s="74"/>
      <c r="BS49" s="74"/>
      <c r="BT49" s="74"/>
      <c r="BU49" s="74"/>
      <c r="BV49" s="74"/>
      <c r="BW49" s="74"/>
      <c r="BX49" s="74"/>
      <c r="BY49" s="74"/>
      <c r="BZ49" s="75"/>
    </row>
    <row r="50" spans="1:78" ht="13.5" customHeight="1" x14ac:dyDescent="0.2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73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75"/>
    </row>
    <row r="51" spans="1:78" ht="13.5" customHeight="1" x14ac:dyDescent="0.2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73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75"/>
    </row>
    <row r="52" spans="1:78" ht="13.5" customHeight="1" x14ac:dyDescent="0.2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73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75"/>
    </row>
    <row r="53" spans="1:78" ht="13.5" customHeight="1" x14ac:dyDescent="0.2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73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75"/>
    </row>
    <row r="54" spans="1:78" ht="13.5" customHeight="1" x14ac:dyDescent="0.2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73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5"/>
    </row>
    <row r="55" spans="1:78" ht="13.5" customHeight="1" x14ac:dyDescent="0.2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73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75"/>
    </row>
    <row r="56" spans="1:78" ht="13.5" customHeight="1" x14ac:dyDescent="0.2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73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75"/>
    </row>
    <row r="57" spans="1:78" ht="13.5" customHeight="1" x14ac:dyDescent="0.2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73"/>
      <c r="BM57" s="74"/>
      <c r="BN57" s="74"/>
      <c r="BO57" s="74"/>
      <c r="BP57" s="74"/>
      <c r="BQ57" s="74"/>
      <c r="BR57" s="74"/>
      <c r="BS57" s="74"/>
      <c r="BT57" s="74"/>
      <c r="BU57" s="74"/>
      <c r="BV57" s="74"/>
      <c r="BW57" s="74"/>
      <c r="BX57" s="74"/>
      <c r="BY57" s="74"/>
      <c r="BZ57" s="75"/>
    </row>
    <row r="58" spans="1:78" ht="13.5" customHeight="1" x14ac:dyDescent="0.2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73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4"/>
      <c r="BX58" s="74"/>
      <c r="BY58" s="74"/>
      <c r="BZ58" s="7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3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4"/>
      <c r="BX59" s="74"/>
      <c r="BY59" s="74"/>
      <c r="BZ59" s="75"/>
    </row>
    <row r="60" spans="1:78" ht="13.5" customHeight="1" x14ac:dyDescent="0.2">
      <c r="A60" s="2"/>
      <c r="B60" s="84" t="s">
        <v>27</v>
      </c>
      <c r="C60" s="85"/>
      <c r="D60" s="8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6"/>
      <c r="BK60" s="2"/>
      <c r="BL60" s="73"/>
      <c r="BM60" s="74"/>
      <c r="BN60" s="74"/>
      <c r="BO60" s="74"/>
      <c r="BP60" s="74"/>
      <c r="BQ60" s="74"/>
      <c r="BR60" s="74"/>
      <c r="BS60" s="74"/>
      <c r="BT60" s="74"/>
      <c r="BU60" s="74"/>
      <c r="BV60" s="74"/>
      <c r="BW60" s="74"/>
      <c r="BX60" s="74"/>
      <c r="BY60" s="74"/>
      <c r="BZ60" s="75"/>
    </row>
    <row r="61" spans="1:78" ht="13.5" customHeight="1" x14ac:dyDescent="0.2">
      <c r="A61" s="2"/>
      <c r="B61" s="84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  <c r="V61" s="85"/>
      <c r="W61" s="85"/>
      <c r="X61" s="85"/>
      <c r="Y61" s="85"/>
      <c r="Z61" s="85"/>
      <c r="AA61" s="85"/>
      <c r="AB61" s="85"/>
      <c r="AC61" s="85"/>
      <c r="AD61" s="85"/>
      <c r="AE61" s="85"/>
      <c r="AF61" s="85"/>
      <c r="AG61" s="85"/>
      <c r="AH61" s="85"/>
      <c r="AI61" s="85"/>
      <c r="AJ61" s="85"/>
      <c r="AK61" s="85"/>
      <c r="AL61" s="85"/>
      <c r="AM61" s="85"/>
      <c r="AN61" s="85"/>
      <c r="AO61" s="85"/>
      <c r="AP61" s="85"/>
      <c r="AQ61" s="85"/>
      <c r="AR61" s="85"/>
      <c r="AS61" s="85"/>
      <c r="AT61" s="85"/>
      <c r="AU61" s="85"/>
      <c r="AV61" s="85"/>
      <c r="AW61" s="85"/>
      <c r="AX61" s="85"/>
      <c r="AY61" s="85"/>
      <c r="AZ61" s="85"/>
      <c r="BA61" s="85"/>
      <c r="BB61" s="85"/>
      <c r="BC61" s="85"/>
      <c r="BD61" s="85"/>
      <c r="BE61" s="85"/>
      <c r="BF61" s="85"/>
      <c r="BG61" s="85"/>
      <c r="BH61" s="85"/>
      <c r="BI61" s="85"/>
      <c r="BJ61" s="86"/>
      <c r="BK61" s="2"/>
      <c r="BL61" s="73"/>
      <c r="BM61" s="74"/>
      <c r="BN61" s="74"/>
      <c r="BO61" s="74"/>
      <c r="BP61" s="74"/>
      <c r="BQ61" s="74"/>
      <c r="BR61" s="74"/>
      <c r="BS61" s="74"/>
      <c r="BT61" s="74"/>
      <c r="BU61" s="74"/>
      <c r="BV61" s="74"/>
      <c r="BW61" s="74"/>
      <c r="BX61" s="74"/>
      <c r="BY61" s="74"/>
      <c r="BZ61" s="75"/>
    </row>
    <row r="62" spans="1:78" ht="13.5" customHeight="1" x14ac:dyDescent="0.2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73"/>
      <c r="BM62" s="74"/>
      <c r="BN62" s="74"/>
      <c r="BO62" s="74"/>
      <c r="BP62" s="74"/>
      <c r="BQ62" s="74"/>
      <c r="BR62" s="74"/>
      <c r="BS62" s="74"/>
      <c r="BT62" s="74"/>
      <c r="BU62" s="74"/>
      <c r="BV62" s="74"/>
      <c r="BW62" s="74"/>
      <c r="BX62" s="74"/>
      <c r="BY62" s="74"/>
      <c r="BZ62" s="75"/>
    </row>
    <row r="63" spans="1:78" ht="13.5" customHeight="1" x14ac:dyDescent="0.2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 x14ac:dyDescent="0.2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67" t="s">
        <v>28</v>
      </c>
      <c r="BM64" s="68"/>
      <c r="BN64" s="68"/>
      <c r="BO64" s="68"/>
      <c r="BP64" s="68"/>
      <c r="BQ64" s="68"/>
      <c r="BR64" s="68"/>
      <c r="BS64" s="68"/>
      <c r="BT64" s="68"/>
      <c r="BU64" s="68"/>
      <c r="BV64" s="68"/>
      <c r="BW64" s="68"/>
      <c r="BX64" s="68"/>
      <c r="BY64" s="68"/>
      <c r="BZ64" s="69"/>
    </row>
    <row r="65" spans="1:78" ht="13.5" customHeight="1" x14ac:dyDescent="0.2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70"/>
      <c r="BM65" s="71"/>
      <c r="BN65" s="71"/>
      <c r="BO65" s="71"/>
      <c r="BP65" s="71"/>
      <c r="BQ65" s="71"/>
      <c r="BR65" s="71"/>
      <c r="BS65" s="71"/>
      <c r="BT65" s="71"/>
      <c r="BU65" s="71"/>
      <c r="BV65" s="71"/>
      <c r="BW65" s="71"/>
      <c r="BX65" s="71"/>
      <c r="BY65" s="71"/>
      <c r="BZ65" s="72"/>
    </row>
    <row r="66" spans="1:78" ht="13.5" customHeight="1" x14ac:dyDescent="0.2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73" t="s">
        <v>113</v>
      </c>
      <c r="BM66" s="74"/>
      <c r="BN66" s="74"/>
      <c r="BO66" s="74"/>
      <c r="BP66" s="74"/>
      <c r="BQ66" s="74"/>
      <c r="BR66" s="74"/>
      <c r="BS66" s="74"/>
      <c r="BT66" s="74"/>
      <c r="BU66" s="74"/>
      <c r="BV66" s="74"/>
      <c r="BW66" s="74"/>
      <c r="BX66" s="74"/>
      <c r="BY66" s="74"/>
      <c r="BZ66" s="75"/>
    </row>
    <row r="67" spans="1:78" ht="13.5" customHeight="1" x14ac:dyDescent="0.2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73"/>
      <c r="BM67" s="74"/>
      <c r="BN67" s="74"/>
      <c r="BO67" s="74"/>
      <c r="BP67" s="74"/>
      <c r="BQ67" s="74"/>
      <c r="BR67" s="74"/>
      <c r="BS67" s="74"/>
      <c r="BT67" s="74"/>
      <c r="BU67" s="74"/>
      <c r="BV67" s="74"/>
      <c r="BW67" s="74"/>
      <c r="BX67" s="74"/>
      <c r="BY67" s="74"/>
      <c r="BZ67" s="75"/>
    </row>
    <row r="68" spans="1:78" ht="13.5" customHeight="1" x14ac:dyDescent="0.2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73"/>
      <c r="BM68" s="74"/>
      <c r="BN68" s="74"/>
      <c r="BO68" s="74"/>
      <c r="BP68" s="74"/>
      <c r="BQ68" s="74"/>
      <c r="BR68" s="74"/>
      <c r="BS68" s="74"/>
      <c r="BT68" s="74"/>
      <c r="BU68" s="74"/>
      <c r="BV68" s="74"/>
      <c r="BW68" s="74"/>
      <c r="BX68" s="74"/>
      <c r="BY68" s="74"/>
      <c r="BZ68" s="75"/>
    </row>
    <row r="69" spans="1:78" ht="13.5" customHeight="1" x14ac:dyDescent="0.2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73"/>
      <c r="BM69" s="74"/>
      <c r="BN69" s="74"/>
      <c r="BO69" s="74"/>
      <c r="BP69" s="74"/>
      <c r="BQ69" s="74"/>
      <c r="BR69" s="74"/>
      <c r="BS69" s="74"/>
      <c r="BT69" s="74"/>
      <c r="BU69" s="74"/>
      <c r="BV69" s="74"/>
      <c r="BW69" s="74"/>
      <c r="BX69" s="74"/>
      <c r="BY69" s="74"/>
      <c r="BZ69" s="75"/>
    </row>
    <row r="70" spans="1:78" ht="13.5" customHeight="1" x14ac:dyDescent="0.2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73"/>
      <c r="BM70" s="74"/>
      <c r="BN70" s="74"/>
      <c r="BO70" s="74"/>
      <c r="BP70" s="74"/>
      <c r="BQ70" s="74"/>
      <c r="BR70" s="74"/>
      <c r="BS70" s="74"/>
      <c r="BT70" s="74"/>
      <c r="BU70" s="74"/>
      <c r="BV70" s="74"/>
      <c r="BW70" s="74"/>
      <c r="BX70" s="74"/>
      <c r="BY70" s="74"/>
      <c r="BZ70" s="75"/>
    </row>
    <row r="71" spans="1:78" ht="13.5" customHeight="1" x14ac:dyDescent="0.2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73"/>
      <c r="BM71" s="74"/>
      <c r="BN71" s="74"/>
      <c r="BO71" s="74"/>
      <c r="BP71" s="74"/>
      <c r="BQ71" s="74"/>
      <c r="BR71" s="74"/>
      <c r="BS71" s="74"/>
      <c r="BT71" s="74"/>
      <c r="BU71" s="74"/>
      <c r="BV71" s="74"/>
      <c r="BW71" s="74"/>
      <c r="BX71" s="74"/>
      <c r="BY71" s="74"/>
      <c r="BZ71" s="75"/>
    </row>
    <row r="72" spans="1:78" ht="13.5" customHeight="1" x14ac:dyDescent="0.2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73"/>
      <c r="BM72" s="74"/>
      <c r="BN72" s="74"/>
      <c r="BO72" s="74"/>
      <c r="BP72" s="74"/>
      <c r="BQ72" s="74"/>
      <c r="BR72" s="74"/>
      <c r="BS72" s="74"/>
      <c r="BT72" s="74"/>
      <c r="BU72" s="74"/>
      <c r="BV72" s="74"/>
      <c r="BW72" s="74"/>
      <c r="BX72" s="74"/>
      <c r="BY72" s="74"/>
      <c r="BZ72" s="75"/>
    </row>
    <row r="73" spans="1:78" ht="13.5" customHeight="1" x14ac:dyDescent="0.2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73"/>
      <c r="BM73" s="74"/>
      <c r="BN73" s="74"/>
      <c r="BO73" s="74"/>
      <c r="BP73" s="74"/>
      <c r="BQ73" s="74"/>
      <c r="BR73" s="74"/>
      <c r="BS73" s="74"/>
      <c r="BT73" s="74"/>
      <c r="BU73" s="74"/>
      <c r="BV73" s="74"/>
      <c r="BW73" s="74"/>
      <c r="BX73" s="74"/>
      <c r="BY73" s="74"/>
      <c r="BZ73" s="75"/>
    </row>
    <row r="74" spans="1:78" ht="13.5" customHeight="1" x14ac:dyDescent="0.2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73"/>
      <c r="BM74" s="74"/>
      <c r="BN74" s="74"/>
      <c r="BO74" s="74"/>
      <c r="BP74" s="74"/>
      <c r="BQ74" s="74"/>
      <c r="BR74" s="74"/>
      <c r="BS74" s="74"/>
      <c r="BT74" s="74"/>
      <c r="BU74" s="74"/>
      <c r="BV74" s="74"/>
      <c r="BW74" s="74"/>
      <c r="BX74" s="74"/>
      <c r="BY74" s="74"/>
      <c r="BZ74" s="75"/>
    </row>
    <row r="75" spans="1:78" ht="13.5" customHeight="1" x14ac:dyDescent="0.2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73"/>
      <c r="BM75" s="74"/>
      <c r="BN75" s="74"/>
      <c r="BO75" s="74"/>
      <c r="BP75" s="74"/>
      <c r="BQ75" s="74"/>
      <c r="BR75" s="74"/>
      <c r="BS75" s="74"/>
      <c r="BT75" s="74"/>
      <c r="BU75" s="74"/>
      <c r="BV75" s="74"/>
      <c r="BW75" s="74"/>
      <c r="BX75" s="74"/>
      <c r="BY75" s="74"/>
      <c r="BZ75" s="75"/>
    </row>
    <row r="76" spans="1:78" ht="13.5" customHeight="1" x14ac:dyDescent="0.2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73"/>
      <c r="BM76" s="74"/>
      <c r="BN76" s="74"/>
      <c r="BO76" s="74"/>
      <c r="BP76" s="74"/>
      <c r="BQ76" s="74"/>
      <c r="BR76" s="74"/>
      <c r="BS76" s="74"/>
      <c r="BT76" s="74"/>
      <c r="BU76" s="74"/>
      <c r="BV76" s="74"/>
      <c r="BW76" s="74"/>
      <c r="BX76" s="74"/>
      <c r="BY76" s="74"/>
      <c r="BZ76" s="75"/>
    </row>
    <row r="77" spans="1:78" ht="13.5" customHeight="1" x14ac:dyDescent="0.2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73"/>
      <c r="BM77" s="74"/>
      <c r="BN77" s="74"/>
      <c r="BO77" s="74"/>
      <c r="BP77" s="74"/>
      <c r="BQ77" s="74"/>
      <c r="BR77" s="74"/>
      <c r="BS77" s="74"/>
      <c r="BT77" s="74"/>
      <c r="BU77" s="74"/>
      <c r="BV77" s="74"/>
      <c r="BW77" s="74"/>
      <c r="BX77" s="74"/>
      <c r="BY77" s="74"/>
      <c r="BZ77" s="75"/>
    </row>
    <row r="78" spans="1:78" ht="13.5" customHeight="1" x14ac:dyDescent="0.2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73"/>
      <c r="BM78" s="74"/>
      <c r="BN78" s="74"/>
      <c r="BO78" s="74"/>
      <c r="BP78" s="74"/>
      <c r="BQ78" s="74"/>
      <c r="BR78" s="74"/>
      <c r="BS78" s="74"/>
      <c r="BT78" s="74"/>
      <c r="BU78" s="74"/>
      <c r="BV78" s="74"/>
      <c r="BW78" s="74"/>
      <c r="BX78" s="74"/>
      <c r="BY78" s="74"/>
      <c r="BZ78" s="75"/>
    </row>
    <row r="79" spans="1:78" ht="13.5" customHeight="1" x14ac:dyDescent="0.2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73"/>
      <c r="BM79" s="74"/>
      <c r="BN79" s="74"/>
      <c r="BO79" s="74"/>
      <c r="BP79" s="74"/>
      <c r="BQ79" s="74"/>
      <c r="BR79" s="74"/>
      <c r="BS79" s="74"/>
      <c r="BT79" s="74"/>
      <c r="BU79" s="74"/>
      <c r="BV79" s="74"/>
      <c r="BW79" s="74"/>
      <c r="BX79" s="74"/>
      <c r="BY79" s="74"/>
      <c r="BZ79" s="75"/>
    </row>
    <row r="80" spans="1:78" ht="13.5" customHeight="1" x14ac:dyDescent="0.2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73"/>
      <c r="BM80" s="74"/>
      <c r="BN80" s="74"/>
      <c r="BO80" s="74"/>
      <c r="BP80" s="74"/>
      <c r="BQ80" s="74"/>
      <c r="BR80" s="74"/>
      <c r="BS80" s="74"/>
      <c r="BT80" s="74"/>
      <c r="BU80" s="74"/>
      <c r="BV80" s="74"/>
      <c r="BW80" s="74"/>
      <c r="BX80" s="74"/>
      <c r="BY80" s="74"/>
      <c r="BZ80" s="75"/>
    </row>
    <row r="81" spans="1:78" ht="13.5" customHeight="1" x14ac:dyDescent="0.2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73"/>
      <c r="BM81" s="74"/>
      <c r="BN81" s="74"/>
      <c r="BO81" s="74"/>
      <c r="BP81" s="74"/>
      <c r="BQ81" s="74"/>
      <c r="BR81" s="74"/>
      <c r="BS81" s="74"/>
      <c r="BT81" s="74"/>
      <c r="BU81" s="74"/>
      <c r="BV81" s="74"/>
      <c r="BW81" s="74"/>
      <c r="BX81" s="74"/>
      <c r="BY81" s="74"/>
      <c r="BZ81" s="7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6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8"/>
    </row>
    <row r="83" spans="1:78" x14ac:dyDescent="0.2">
      <c r="C83" s="26"/>
    </row>
    <row r="84" spans="1:78" hidden="1" x14ac:dyDescent="0.2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2">
      <c r="B85" s="27"/>
      <c r="C85" s="27"/>
      <c r="D85" s="27"/>
      <c r="E85" s="27" t="str">
        <f>データ!AH6</f>
        <v>【111.13】</v>
      </c>
      <c r="F85" s="27" t="str">
        <f>データ!AS6</f>
        <v>【12.29】</v>
      </c>
      <c r="G85" s="27" t="str">
        <f>データ!BD6</f>
        <v>【284.45】</v>
      </c>
      <c r="H85" s="27" t="str">
        <f>データ!BO6</f>
        <v>【260.96】</v>
      </c>
      <c r="I85" s="27" t="str">
        <f>データ!BZ6</f>
        <v>【110.77】</v>
      </c>
      <c r="J85" s="27" t="str">
        <f>データ!CK6</f>
        <v>【73.18】</v>
      </c>
      <c r="K85" s="27" t="str">
        <f>データ!CV6</f>
        <v>【62.26】</v>
      </c>
      <c r="L85" s="27" t="str">
        <f>データ!DG6</f>
        <v>【100.16】</v>
      </c>
      <c r="M85" s="27" t="str">
        <f>データ!DR6</f>
        <v>【57.50】</v>
      </c>
      <c r="N85" s="27" t="str">
        <f>データ!EC6</f>
        <v>【30.30】</v>
      </c>
      <c r="O85" s="27" t="str">
        <f>データ!EN6</f>
        <v>【0.32】</v>
      </c>
    </row>
  </sheetData>
  <sheetProtection algorithmName="SHA-512" hashValue="DeefAHNtDU2SdOFQTjKDO8AEvhjVdTTJGXE2yR7sO1j1YvoXrtoZ7Wa27oaD3UN+EFVyjfpv6Alk3AavN2sHrw==" saltValue="PUl6HmIUCOH2rdckMLtCRQ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4" x14ac:dyDescent="0.2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2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2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2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2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2">
      <c r="A6" s="29" t="s">
        <v>92</v>
      </c>
      <c r="B6" s="34">
        <f>B7</f>
        <v>2020</v>
      </c>
      <c r="C6" s="34">
        <f t="shared" ref="C6:W6" si="3">C7</f>
        <v>168912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2</v>
      </c>
      <c r="H6" s="34" t="str">
        <f t="shared" si="3"/>
        <v>富山県　砺波広域圏事務組合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用水供給事業</v>
      </c>
      <c r="L6" s="34" t="str">
        <f t="shared" si="3"/>
        <v>B</v>
      </c>
      <c r="M6" s="34" t="str">
        <f t="shared" si="3"/>
        <v>自治体職員</v>
      </c>
      <c r="N6" s="35" t="str">
        <f t="shared" si="3"/>
        <v>-</v>
      </c>
      <c r="O6" s="35">
        <f t="shared" si="3"/>
        <v>69.64</v>
      </c>
      <c r="P6" s="35">
        <f t="shared" si="3"/>
        <v>98.92</v>
      </c>
      <c r="Q6" s="35">
        <f t="shared" si="3"/>
        <v>0</v>
      </c>
      <c r="R6" s="35" t="str">
        <f t="shared" si="3"/>
        <v>-</v>
      </c>
      <c r="S6" s="35" t="str">
        <f t="shared" si="3"/>
        <v>-</v>
      </c>
      <c r="T6" s="35" t="str">
        <f t="shared" si="3"/>
        <v>-</v>
      </c>
      <c r="U6" s="35">
        <f t="shared" si="3"/>
        <v>93918</v>
      </c>
      <c r="V6" s="35">
        <f t="shared" si="3"/>
        <v>234.28</v>
      </c>
      <c r="W6" s="35">
        <f t="shared" si="3"/>
        <v>400.88</v>
      </c>
      <c r="X6" s="36">
        <f>IF(X7="",NA(),X7)</f>
        <v>123.63</v>
      </c>
      <c r="Y6" s="36">
        <f t="shared" ref="Y6:AG6" si="4">IF(Y7="",NA(),Y7)</f>
        <v>126.54</v>
      </c>
      <c r="Z6" s="36">
        <f t="shared" si="4"/>
        <v>108.31</v>
      </c>
      <c r="AA6" s="36">
        <f t="shared" si="4"/>
        <v>108.49</v>
      </c>
      <c r="AB6" s="36">
        <f t="shared" si="4"/>
        <v>107.71</v>
      </c>
      <c r="AC6" s="36">
        <f t="shared" si="4"/>
        <v>114.05</v>
      </c>
      <c r="AD6" s="36">
        <f t="shared" si="4"/>
        <v>114.26</v>
      </c>
      <c r="AE6" s="36">
        <f t="shared" si="4"/>
        <v>112.98</v>
      </c>
      <c r="AF6" s="36">
        <f t="shared" si="4"/>
        <v>112.91</v>
      </c>
      <c r="AG6" s="36">
        <f t="shared" si="4"/>
        <v>111.13</v>
      </c>
      <c r="AH6" s="35" t="str">
        <f>IF(AH7="","",IF(AH7="-","【-】","【"&amp;SUBSTITUTE(TEXT(AH7,"#,##0.00"),"-","△")&amp;"】"))</f>
        <v>【111.13】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12.65</v>
      </c>
      <c r="AO6" s="36">
        <f t="shared" si="5"/>
        <v>10.58</v>
      </c>
      <c r="AP6" s="36">
        <f t="shared" si="5"/>
        <v>10.49</v>
      </c>
      <c r="AQ6" s="36">
        <f t="shared" si="5"/>
        <v>9.92</v>
      </c>
      <c r="AR6" s="36">
        <f t="shared" si="5"/>
        <v>12.29</v>
      </c>
      <c r="AS6" s="35" t="str">
        <f>IF(AS7="","",IF(AS7="-","【-】","【"&amp;SUBSTITUTE(TEXT(AS7,"#,##0.00"),"-","△")&amp;"】"))</f>
        <v>【12.29】</v>
      </c>
      <c r="AT6" s="36">
        <f>IF(AT7="",NA(),AT7)</f>
        <v>378.53</v>
      </c>
      <c r="AU6" s="36">
        <f t="shared" ref="AU6:BC6" si="6">IF(AU7="",NA(),AU7)</f>
        <v>146.6</v>
      </c>
      <c r="AV6" s="36">
        <f t="shared" si="6"/>
        <v>572</v>
      </c>
      <c r="AW6" s="36">
        <f t="shared" si="6"/>
        <v>1739.96</v>
      </c>
      <c r="AX6" s="36">
        <f t="shared" si="6"/>
        <v>1550.1</v>
      </c>
      <c r="AY6" s="36">
        <f t="shared" si="6"/>
        <v>224.41</v>
      </c>
      <c r="AZ6" s="36">
        <f t="shared" si="6"/>
        <v>243.44</v>
      </c>
      <c r="BA6" s="36">
        <f t="shared" si="6"/>
        <v>258.49</v>
      </c>
      <c r="BB6" s="36">
        <f t="shared" si="6"/>
        <v>271.10000000000002</v>
      </c>
      <c r="BC6" s="36">
        <f t="shared" si="6"/>
        <v>284.45</v>
      </c>
      <c r="BD6" s="35" t="str">
        <f>IF(BD7="","",IF(BD7="-","【-】","【"&amp;SUBSTITUTE(TEXT(BD7,"#,##0.00"),"-","△")&amp;"】"))</f>
        <v>【284.45】</v>
      </c>
      <c r="BE6" s="36">
        <f>IF(BE7="",NA(),BE7)</f>
        <v>335.54</v>
      </c>
      <c r="BF6" s="36">
        <f t="shared" ref="BF6:BN6" si="7">IF(BF7="",NA(),BF7)</f>
        <v>421.6</v>
      </c>
      <c r="BG6" s="36">
        <f t="shared" si="7"/>
        <v>426.19</v>
      </c>
      <c r="BH6" s="36">
        <f t="shared" si="7"/>
        <v>416.56</v>
      </c>
      <c r="BI6" s="36">
        <f t="shared" si="7"/>
        <v>409.35</v>
      </c>
      <c r="BJ6" s="36">
        <f t="shared" si="7"/>
        <v>320.31</v>
      </c>
      <c r="BK6" s="36">
        <f t="shared" si="7"/>
        <v>303.26</v>
      </c>
      <c r="BL6" s="36">
        <f t="shared" si="7"/>
        <v>290.31</v>
      </c>
      <c r="BM6" s="36">
        <f t="shared" si="7"/>
        <v>272.95999999999998</v>
      </c>
      <c r="BN6" s="36">
        <f t="shared" si="7"/>
        <v>260.95999999999998</v>
      </c>
      <c r="BO6" s="35" t="str">
        <f>IF(BO7="","",IF(BO7="-","【-】","【"&amp;SUBSTITUTE(TEXT(BO7,"#,##0.00"),"-","△")&amp;"】"))</f>
        <v>【260.96】</v>
      </c>
      <c r="BP6" s="36">
        <f>IF(BP7="",NA(),BP7)</f>
        <v>114.07</v>
      </c>
      <c r="BQ6" s="36">
        <f t="shared" ref="BQ6:BY6" si="8">IF(BQ7="",NA(),BQ7)</f>
        <v>117.58</v>
      </c>
      <c r="BR6" s="36">
        <f t="shared" si="8"/>
        <v>100.79</v>
      </c>
      <c r="BS6" s="36">
        <f t="shared" si="8"/>
        <v>100.91</v>
      </c>
      <c r="BT6" s="36">
        <f t="shared" si="8"/>
        <v>100.08</v>
      </c>
      <c r="BU6" s="36">
        <f t="shared" si="8"/>
        <v>113.88</v>
      </c>
      <c r="BV6" s="36">
        <f t="shared" si="8"/>
        <v>114.14</v>
      </c>
      <c r="BW6" s="36">
        <f t="shared" si="8"/>
        <v>112.83</v>
      </c>
      <c r="BX6" s="36">
        <f t="shared" si="8"/>
        <v>112.84</v>
      </c>
      <c r="BY6" s="36">
        <f t="shared" si="8"/>
        <v>110.77</v>
      </c>
      <c r="BZ6" s="35" t="str">
        <f>IF(BZ7="","",IF(BZ7="-","【-】","【"&amp;SUBSTITUTE(TEXT(BZ7,"#,##0.00"),"-","△")&amp;"】"))</f>
        <v>【110.77】</v>
      </c>
      <c r="CA6" s="36">
        <f>IF(CA7="",NA(),CA7)</f>
        <v>38.729999999999997</v>
      </c>
      <c r="CB6" s="36">
        <f t="shared" ref="CB6:CJ6" si="9">IF(CB7="",NA(),CB7)</f>
        <v>37.369999999999997</v>
      </c>
      <c r="CC6" s="36">
        <f t="shared" si="9"/>
        <v>44.09</v>
      </c>
      <c r="CD6" s="36">
        <f t="shared" si="9"/>
        <v>43.44</v>
      </c>
      <c r="CE6" s="36">
        <f t="shared" si="9"/>
        <v>43.78</v>
      </c>
      <c r="CF6" s="36">
        <f t="shared" si="9"/>
        <v>74.02</v>
      </c>
      <c r="CG6" s="36">
        <f t="shared" si="9"/>
        <v>73.03</v>
      </c>
      <c r="CH6" s="36">
        <f t="shared" si="9"/>
        <v>73.86</v>
      </c>
      <c r="CI6" s="36">
        <f t="shared" si="9"/>
        <v>73.849999999999994</v>
      </c>
      <c r="CJ6" s="36">
        <f t="shared" si="9"/>
        <v>73.180000000000007</v>
      </c>
      <c r="CK6" s="35" t="str">
        <f>IF(CK7="","",IF(CK7="-","【-】","【"&amp;SUBSTITUTE(TEXT(CK7,"#,##0.00"),"-","△")&amp;"】"))</f>
        <v>【73.18】</v>
      </c>
      <c r="CL6" s="36">
        <f>IF(CL7="",NA(),CL7)</f>
        <v>56.21</v>
      </c>
      <c r="CM6" s="36">
        <f t="shared" ref="CM6:CU6" si="10">IF(CM7="",NA(),CM7)</f>
        <v>57.41</v>
      </c>
      <c r="CN6" s="36">
        <f t="shared" si="10"/>
        <v>55.35</v>
      </c>
      <c r="CO6" s="36">
        <f t="shared" si="10"/>
        <v>56.37</v>
      </c>
      <c r="CP6" s="36">
        <f t="shared" si="10"/>
        <v>56.48</v>
      </c>
      <c r="CQ6" s="36">
        <f t="shared" si="10"/>
        <v>61.66</v>
      </c>
      <c r="CR6" s="36">
        <f t="shared" si="10"/>
        <v>62.19</v>
      </c>
      <c r="CS6" s="36">
        <f t="shared" si="10"/>
        <v>61.77</v>
      </c>
      <c r="CT6" s="36">
        <f t="shared" si="10"/>
        <v>61.69</v>
      </c>
      <c r="CU6" s="36">
        <f t="shared" si="10"/>
        <v>62.26</v>
      </c>
      <c r="CV6" s="35" t="str">
        <f>IF(CV7="","",IF(CV7="-","【-】","【"&amp;SUBSTITUTE(TEXT(CV7,"#,##0.00"),"-","△")&amp;"】"))</f>
        <v>【62.26】</v>
      </c>
      <c r="CW6" s="36">
        <f>IF(CW7="",NA(),CW7)</f>
        <v>100</v>
      </c>
      <c r="CX6" s="36">
        <f t="shared" ref="CX6:DF6" si="11">IF(CX7="",NA(),CX7)</f>
        <v>100</v>
      </c>
      <c r="CY6" s="36">
        <f t="shared" si="11"/>
        <v>100</v>
      </c>
      <c r="CZ6" s="36">
        <f t="shared" si="11"/>
        <v>100</v>
      </c>
      <c r="DA6" s="36">
        <f t="shared" si="11"/>
        <v>100</v>
      </c>
      <c r="DB6" s="36">
        <f t="shared" si="11"/>
        <v>100.05</v>
      </c>
      <c r="DC6" s="36">
        <f t="shared" si="11"/>
        <v>100.05</v>
      </c>
      <c r="DD6" s="36">
        <f t="shared" si="11"/>
        <v>100.08</v>
      </c>
      <c r="DE6" s="36">
        <f t="shared" si="11"/>
        <v>100</v>
      </c>
      <c r="DF6" s="36">
        <f t="shared" si="11"/>
        <v>100.16</v>
      </c>
      <c r="DG6" s="35" t="str">
        <f>IF(DG7="","",IF(DG7="-","【-】","【"&amp;SUBSTITUTE(TEXT(DG7,"#,##0.00"),"-","△")&amp;"】"))</f>
        <v>【100.16】</v>
      </c>
      <c r="DH6" s="36">
        <f>IF(DH7="",NA(),DH7)</f>
        <v>41.97</v>
      </c>
      <c r="DI6" s="36">
        <f t="shared" ref="DI6:DQ6" si="12">IF(DI7="",NA(),DI7)</f>
        <v>26.7</v>
      </c>
      <c r="DJ6" s="36">
        <f t="shared" si="12"/>
        <v>29.1</v>
      </c>
      <c r="DK6" s="36">
        <f t="shared" si="12"/>
        <v>31.82</v>
      </c>
      <c r="DL6" s="36">
        <f t="shared" si="12"/>
        <v>34.44</v>
      </c>
      <c r="DM6" s="36">
        <f t="shared" si="12"/>
        <v>53.56</v>
      </c>
      <c r="DN6" s="36">
        <f t="shared" si="12"/>
        <v>54.73</v>
      </c>
      <c r="DO6" s="36">
        <f t="shared" si="12"/>
        <v>55.77</v>
      </c>
      <c r="DP6" s="36">
        <f t="shared" si="12"/>
        <v>56.48</v>
      </c>
      <c r="DQ6" s="36">
        <f t="shared" si="12"/>
        <v>57.5</v>
      </c>
      <c r="DR6" s="35" t="str">
        <f>IF(DR7="","",IF(DR7="-","【-】","【"&amp;SUBSTITUTE(TEXT(DR7,"#,##0.00"),"-","△")&amp;"】"))</f>
        <v>【57.50】</v>
      </c>
      <c r="DS6" s="36">
        <f>IF(DS7="",NA(),DS7)</f>
        <v>99.27</v>
      </c>
      <c r="DT6" s="36">
        <f t="shared" ref="DT6:EB6" si="13">IF(DT7="",NA(),DT7)</f>
        <v>99.27</v>
      </c>
      <c r="DU6" s="36">
        <f t="shared" si="13"/>
        <v>99.27</v>
      </c>
      <c r="DV6" s="36">
        <f t="shared" si="13"/>
        <v>99.27</v>
      </c>
      <c r="DW6" s="36">
        <f t="shared" si="13"/>
        <v>99.27</v>
      </c>
      <c r="DX6" s="36">
        <f t="shared" si="13"/>
        <v>19.440000000000001</v>
      </c>
      <c r="DY6" s="36">
        <f t="shared" si="13"/>
        <v>22.46</v>
      </c>
      <c r="DZ6" s="36">
        <f t="shared" si="13"/>
        <v>25.84</v>
      </c>
      <c r="EA6" s="36">
        <f t="shared" si="13"/>
        <v>27.61</v>
      </c>
      <c r="EB6" s="36">
        <f t="shared" si="13"/>
        <v>30.3</v>
      </c>
      <c r="EC6" s="35" t="str">
        <f>IF(EC7="","",IF(EC7="-","【-】","【"&amp;SUBSTITUTE(TEXT(EC7,"#,##0.00"),"-","△")&amp;"】"))</f>
        <v>【30.30】</v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0.24</v>
      </c>
      <c r="EJ6" s="36">
        <f t="shared" si="14"/>
        <v>0.27</v>
      </c>
      <c r="EK6" s="36">
        <f t="shared" si="14"/>
        <v>0.24</v>
      </c>
      <c r="EL6" s="36">
        <f t="shared" si="14"/>
        <v>0.2</v>
      </c>
      <c r="EM6" s="36">
        <f t="shared" si="14"/>
        <v>0.32</v>
      </c>
      <c r="EN6" s="35" t="str">
        <f>IF(EN7="","",IF(EN7="-","【-】","【"&amp;SUBSTITUTE(TEXT(EN7,"#,##0.00"),"-","△")&amp;"】"))</f>
        <v>【0.32】</v>
      </c>
    </row>
    <row r="7" spans="1:144" s="37" customFormat="1" x14ac:dyDescent="0.2">
      <c r="A7" s="29"/>
      <c r="B7" s="38">
        <v>2020</v>
      </c>
      <c r="C7" s="38">
        <v>168912</v>
      </c>
      <c r="D7" s="38">
        <v>46</v>
      </c>
      <c r="E7" s="38">
        <v>1</v>
      </c>
      <c r="F7" s="38">
        <v>0</v>
      </c>
      <c r="G7" s="38">
        <v>2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69.64</v>
      </c>
      <c r="P7" s="39">
        <v>98.92</v>
      </c>
      <c r="Q7" s="39">
        <v>0</v>
      </c>
      <c r="R7" s="39" t="s">
        <v>99</v>
      </c>
      <c r="S7" s="39" t="s">
        <v>99</v>
      </c>
      <c r="T7" s="39" t="s">
        <v>99</v>
      </c>
      <c r="U7" s="39">
        <v>93918</v>
      </c>
      <c r="V7" s="39">
        <v>234.28</v>
      </c>
      <c r="W7" s="39">
        <v>400.88</v>
      </c>
      <c r="X7" s="39">
        <v>123.63</v>
      </c>
      <c r="Y7" s="39">
        <v>126.54</v>
      </c>
      <c r="Z7" s="39">
        <v>108.31</v>
      </c>
      <c r="AA7" s="39">
        <v>108.49</v>
      </c>
      <c r="AB7" s="39">
        <v>107.71</v>
      </c>
      <c r="AC7" s="39">
        <v>114.05</v>
      </c>
      <c r="AD7" s="39">
        <v>114.26</v>
      </c>
      <c r="AE7" s="39">
        <v>112.98</v>
      </c>
      <c r="AF7" s="39">
        <v>112.91</v>
      </c>
      <c r="AG7" s="39">
        <v>111.13</v>
      </c>
      <c r="AH7" s="39">
        <v>111.13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12.65</v>
      </c>
      <c r="AO7" s="39">
        <v>10.58</v>
      </c>
      <c r="AP7" s="39">
        <v>10.49</v>
      </c>
      <c r="AQ7" s="39">
        <v>9.92</v>
      </c>
      <c r="AR7" s="39">
        <v>12.29</v>
      </c>
      <c r="AS7" s="39">
        <v>12.29</v>
      </c>
      <c r="AT7" s="39">
        <v>378.53</v>
      </c>
      <c r="AU7" s="39">
        <v>146.6</v>
      </c>
      <c r="AV7" s="39">
        <v>572</v>
      </c>
      <c r="AW7" s="39">
        <v>1739.96</v>
      </c>
      <c r="AX7" s="39">
        <v>1550.1</v>
      </c>
      <c r="AY7" s="39">
        <v>224.41</v>
      </c>
      <c r="AZ7" s="39">
        <v>243.44</v>
      </c>
      <c r="BA7" s="39">
        <v>258.49</v>
      </c>
      <c r="BB7" s="39">
        <v>271.10000000000002</v>
      </c>
      <c r="BC7" s="39">
        <v>284.45</v>
      </c>
      <c r="BD7" s="39">
        <v>284.45</v>
      </c>
      <c r="BE7" s="39">
        <v>335.54</v>
      </c>
      <c r="BF7" s="39">
        <v>421.6</v>
      </c>
      <c r="BG7" s="39">
        <v>426.19</v>
      </c>
      <c r="BH7" s="39">
        <v>416.56</v>
      </c>
      <c r="BI7" s="39">
        <v>409.35</v>
      </c>
      <c r="BJ7" s="39">
        <v>320.31</v>
      </c>
      <c r="BK7" s="39">
        <v>303.26</v>
      </c>
      <c r="BL7" s="39">
        <v>290.31</v>
      </c>
      <c r="BM7" s="39">
        <v>272.95999999999998</v>
      </c>
      <c r="BN7" s="39">
        <v>260.95999999999998</v>
      </c>
      <c r="BO7" s="39">
        <v>260.95999999999998</v>
      </c>
      <c r="BP7" s="39">
        <v>114.07</v>
      </c>
      <c r="BQ7" s="39">
        <v>117.58</v>
      </c>
      <c r="BR7" s="39">
        <v>100.79</v>
      </c>
      <c r="BS7" s="39">
        <v>100.91</v>
      </c>
      <c r="BT7" s="39">
        <v>100.08</v>
      </c>
      <c r="BU7" s="39">
        <v>113.88</v>
      </c>
      <c r="BV7" s="39">
        <v>114.14</v>
      </c>
      <c r="BW7" s="39">
        <v>112.83</v>
      </c>
      <c r="BX7" s="39">
        <v>112.84</v>
      </c>
      <c r="BY7" s="39">
        <v>110.77</v>
      </c>
      <c r="BZ7" s="39">
        <v>110.77</v>
      </c>
      <c r="CA7" s="39">
        <v>38.729999999999997</v>
      </c>
      <c r="CB7" s="39">
        <v>37.369999999999997</v>
      </c>
      <c r="CC7" s="39">
        <v>44.09</v>
      </c>
      <c r="CD7" s="39">
        <v>43.44</v>
      </c>
      <c r="CE7" s="39">
        <v>43.78</v>
      </c>
      <c r="CF7" s="39">
        <v>74.02</v>
      </c>
      <c r="CG7" s="39">
        <v>73.03</v>
      </c>
      <c r="CH7" s="39">
        <v>73.86</v>
      </c>
      <c r="CI7" s="39">
        <v>73.849999999999994</v>
      </c>
      <c r="CJ7" s="39">
        <v>73.180000000000007</v>
      </c>
      <c r="CK7" s="39">
        <v>73.180000000000007</v>
      </c>
      <c r="CL7" s="39">
        <v>56.21</v>
      </c>
      <c r="CM7" s="39">
        <v>57.41</v>
      </c>
      <c r="CN7" s="39">
        <v>55.35</v>
      </c>
      <c r="CO7" s="39">
        <v>56.37</v>
      </c>
      <c r="CP7" s="39">
        <v>56.48</v>
      </c>
      <c r="CQ7" s="39">
        <v>61.66</v>
      </c>
      <c r="CR7" s="39">
        <v>62.19</v>
      </c>
      <c r="CS7" s="39">
        <v>61.77</v>
      </c>
      <c r="CT7" s="39">
        <v>61.69</v>
      </c>
      <c r="CU7" s="39">
        <v>62.26</v>
      </c>
      <c r="CV7" s="39">
        <v>62.26</v>
      </c>
      <c r="CW7" s="39">
        <v>100</v>
      </c>
      <c r="CX7" s="39">
        <v>100</v>
      </c>
      <c r="CY7" s="39">
        <v>100</v>
      </c>
      <c r="CZ7" s="39">
        <v>100</v>
      </c>
      <c r="DA7" s="39">
        <v>100</v>
      </c>
      <c r="DB7" s="39">
        <v>100.05</v>
      </c>
      <c r="DC7" s="39">
        <v>100.05</v>
      </c>
      <c r="DD7" s="39">
        <v>100.08</v>
      </c>
      <c r="DE7" s="39">
        <v>100</v>
      </c>
      <c r="DF7" s="39">
        <v>100.16</v>
      </c>
      <c r="DG7" s="39">
        <v>100.16</v>
      </c>
      <c r="DH7" s="39">
        <v>41.97</v>
      </c>
      <c r="DI7" s="39">
        <v>26.7</v>
      </c>
      <c r="DJ7" s="39">
        <v>29.1</v>
      </c>
      <c r="DK7" s="39">
        <v>31.82</v>
      </c>
      <c r="DL7" s="39">
        <v>34.44</v>
      </c>
      <c r="DM7" s="39">
        <v>53.56</v>
      </c>
      <c r="DN7" s="39">
        <v>54.73</v>
      </c>
      <c r="DO7" s="39">
        <v>55.77</v>
      </c>
      <c r="DP7" s="39">
        <v>56.48</v>
      </c>
      <c r="DQ7" s="39">
        <v>57.5</v>
      </c>
      <c r="DR7" s="39">
        <v>57.5</v>
      </c>
      <c r="DS7" s="39">
        <v>99.27</v>
      </c>
      <c r="DT7" s="39">
        <v>99.27</v>
      </c>
      <c r="DU7" s="39">
        <v>99.27</v>
      </c>
      <c r="DV7" s="39">
        <v>99.27</v>
      </c>
      <c r="DW7" s="39">
        <v>99.27</v>
      </c>
      <c r="DX7" s="39">
        <v>19.440000000000001</v>
      </c>
      <c r="DY7" s="39">
        <v>22.46</v>
      </c>
      <c r="DZ7" s="39">
        <v>25.84</v>
      </c>
      <c r="EA7" s="39">
        <v>27.61</v>
      </c>
      <c r="EB7" s="39">
        <v>30.3</v>
      </c>
      <c r="EC7" s="39">
        <v>30.3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0.24</v>
      </c>
      <c r="EJ7" s="39">
        <v>0.27</v>
      </c>
      <c r="EK7" s="39">
        <v>0.24</v>
      </c>
      <c r="EL7" s="39">
        <v>0.2</v>
      </c>
      <c r="EM7" s="39">
        <v>0.32</v>
      </c>
      <c r="EN7" s="39">
        <v>0.32</v>
      </c>
    </row>
    <row r="8" spans="1:144" x14ac:dyDescent="0.2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2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2">
      <c r="A10" s="42" t="s">
        <v>44</v>
      </c>
      <c r="B10" s="43">
        <f t="shared" ref="B10:D10" si="15">DATEVALUE($B7+12-B11&amp;"/1/"&amp;B12)</f>
        <v>46753</v>
      </c>
      <c r="C10" s="43">
        <f t="shared" si="15"/>
        <v>47119</v>
      </c>
      <c r="D10" s="43">
        <f t="shared" si="15"/>
        <v>47484</v>
      </c>
      <c r="E10" s="44">
        <f>DATEVALUE($B7+12-E11&amp;"/1/"&amp;E12)</f>
        <v>47849</v>
      </c>
      <c r="F10" s="44">
        <f>DATEVALUE($B7+12-F11&amp;"/1/"&amp;F12)</f>
        <v>48215</v>
      </c>
    </row>
    <row r="11" spans="1:144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2">
      <c r="B12">
        <v>1</v>
      </c>
      <c r="C12">
        <v>1</v>
      </c>
      <c r="D12">
        <v>1</v>
      </c>
      <c r="E12">
        <v>1</v>
      </c>
      <c r="F12">
        <v>2</v>
      </c>
      <c r="G12" t="s">
        <v>106</v>
      </c>
    </row>
    <row r="13" spans="1:144" x14ac:dyDescent="0.2">
      <c r="B13" t="s">
        <v>107</v>
      </c>
      <c r="C13" t="s">
        <v>108</v>
      </c>
      <c r="D13" t="s">
        <v>107</v>
      </c>
      <c r="E13" t="s">
        <v>109</v>
      </c>
      <c r="F13" t="s">
        <v>110</v>
      </c>
      <c r="G13" t="s">
        <v>111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