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619467\Box\【内部共有】1507建築住宅課\06_住みよいまちづくり係\621_住宅省エネ改修推進モデル事業（R4～）\R6\要綱\R060401_改定\"/>
    </mc:Choice>
  </mc:AlternateContent>
  <xr:revisionPtr revIDLastSave="0" documentId="8_{8EBF3444-4FAC-4950-A743-46D445F33134}" xr6:coauthVersionLast="47" xr6:coauthVersionMax="47" xr10:uidLastSave="{00000000-0000-0000-0000-000000000000}"/>
  <bookViews>
    <workbookView xWindow="28680" yWindow="-120" windowWidth="29040" windowHeight="15720" firstSheet="5" activeTab="10" xr2:uid="{00000000-000D-0000-FFFF-FFFF00000000}"/>
  </bookViews>
  <sheets>
    <sheet name="交付申請書" sheetId="1" r:id="rId1"/>
    <sheet name="事業計画書" sheetId="3" r:id="rId2"/>
    <sheet name="事業内容等変更承認申請書" sheetId="15" r:id="rId3"/>
    <sheet name="実績報告書" sheetId="17" r:id="rId4"/>
    <sheet name="事業実績書" sheetId="21" r:id="rId5"/>
    <sheet name="交付申請額計算表" sheetId="19" r:id="rId6"/>
    <sheet name="補助金額計算表" sheetId="20" r:id="rId7"/>
    <sheet name="工事内容説明書（窓）" sheetId="5" r:id="rId8"/>
    <sheet name="工事内容説明書（ドア）" sheetId="6" r:id="rId9"/>
    <sheet name="工事内容説明書（躯体等）" sheetId="7" r:id="rId10"/>
    <sheet name="口座振替等届出" sheetId="14" r:id="rId11"/>
    <sheet name="代替文書" sheetId="13" r:id="rId12"/>
    <sheet name="選択肢" sheetId="8" r:id="rId13"/>
  </sheets>
  <definedNames>
    <definedName name="_xlnm.Print_Area" localSheetId="5">交付申請額計算表!$A$1:$M$86</definedName>
    <definedName name="_xlnm.Print_Area" localSheetId="0">交付申請書!$A$1:$F$26</definedName>
    <definedName name="_xlnm.Print_Area" localSheetId="10">口座振替等届出!$A$1:$E$14</definedName>
    <definedName name="_xlnm.Print_Area" localSheetId="2">事業内容等変更承認申請書!$A$1:$F$22</definedName>
    <definedName name="_xlnm.Print_Area" localSheetId="3">実績報告書!$A$1:$F$22</definedName>
    <definedName name="_xlnm.Print_Area" localSheetId="11">代替文書!$A$1:$F$26</definedName>
    <definedName name="_xlnm.Print_Area" localSheetId="6">補助金額計算表!$A$1:$M$86</definedName>
    <definedName name="_xlnm.Print_Titles" localSheetId="8">'工事内容説明書（ドア）'!$1:$4</definedName>
    <definedName name="_xlnm.Print_Titles" localSheetId="9">'工事内容説明書（躯体等）'!$1:$4</definedName>
    <definedName name="_xlnm.Print_Titles" localSheetId="7">'工事内容説明書（窓）'!$1:$4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3" l="1"/>
  <c r="B6" i="17"/>
  <c r="B6" i="15"/>
  <c r="B6" i="1"/>
  <c r="B7" i="13"/>
  <c r="B7" i="17"/>
  <c r="B7" i="15"/>
  <c r="B7" i="1"/>
  <c r="K85" i="20"/>
  <c r="K85" i="19"/>
  <c r="K84" i="19"/>
  <c r="D140" i="3"/>
  <c r="N69" i="20" l="1"/>
  <c r="N68" i="20"/>
  <c r="N67" i="20"/>
  <c r="N66" i="20"/>
  <c r="I66" i="20"/>
  <c r="N65" i="20"/>
  <c r="N64" i="20"/>
  <c r="I63" i="20"/>
  <c r="N63" i="20" s="1"/>
  <c r="I62" i="20"/>
  <c r="N62" i="20" s="1"/>
  <c r="I61" i="20"/>
  <c r="N61" i="20" s="1"/>
  <c r="I60" i="20"/>
  <c r="N60" i="20" s="1"/>
  <c r="N55" i="20"/>
  <c r="N54" i="20"/>
  <c r="N53" i="20"/>
  <c r="I53" i="20"/>
  <c r="I52" i="20"/>
  <c r="N52" i="20" s="1"/>
  <c r="N51" i="20"/>
  <c r="I51" i="20"/>
  <c r="N50" i="20"/>
  <c r="I50" i="20"/>
  <c r="N49" i="20"/>
  <c r="I49" i="20"/>
  <c r="I48" i="20"/>
  <c r="N48" i="20" s="1"/>
  <c r="N47" i="20"/>
  <c r="I47" i="20"/>
  <c r="N46" i="20"/>
  <c r="I46" i="20"/>
  <c r="N45" i="20"/>
  <c r="I45" i="20"/>
  <c r="I44" i="20"/>
  <c r="N44" i="20" s="1"/>
  <c r="N43" i="20"/>
  <c r="I43" i="20"/>
  <c r="N42" i="20"/>
  <c r="I42" i="20"/>
  <c r="N41" i="20"/>
  <c r="I41" i="20"/>
  <c r="I40" i="20"/>
  <c r="N40" i="20" s="1"/>
  <c r="N39" i="20"/>
  <c r="I39" i="20"/>
  <c r="N38" i="20"/>
  <c r="I38" i="20"/>
  <c r="N37" i="20"/>
  <c r="I37" i="20"/>
  <c r="I36" i="20"/>
  <c r="N36" i="20" s="1"/>
  <c r="N35" i="20"/>
  <c r="I35" i="20"/>
  <c r="N30" i="20"/>
  <c r="N29" i="20"/>
  <c r="I28" i="20"/>
  <c r="N28" i="20" s="1"/>
  <c r="I27" i="20"/>
  <c r="N27" i="20" s="1"/>
  <c r="I26" i="20"/>
  <c r="N26" i="20" s="1"/>
  <c r="I25" i="20"/>
  <c r="N25" i="20" s="1"/>
  <c r="I24" i="20"/>
  <c r="N24" i="20" s="1"/>
  <c r="I23" i="20"/>
  <c r="N23" i="20" s="1"/>
  <c r="I22" i="20"/>
  <c r="N22" i="20" s="1"/>
  <c r="I21" i="20"/>
  <c r="N21" i="20" s="1"/>
  <c r="I20" i="20"/>
  <c r="N20" i="20" s="1"/>
  <c r="I19" i="20"/>
  <c r="N19" i="20" s="1"/>
  <c r="I18" i="20"/>
  <c r="N18" i="20" s="1"/>
  <c r="I17" i="20"/>
  <c r="N17" i="20" s="1"/>
  <c r="I16" i="20"/>
  <c r="N16" i="20" s="1"/>
  <c r="I15" i="20"/>
  <c r="N15" i="20" s="1"/>
  <c r="I14" i="20"/>
  <c r="N14" i="20" s="1"/>
  <c r="I13" i="20"/>
  <c r="N13" i="20" s="1"/>
  <c r="I12" i="20"/>
  <c r="N12" i="20" s="1"/>
  <c r="I11" i="20"/>
  <c r="N11" i="20" s="1"/>
  <c r="I10" i="20"/>
  <c r="N10" i="20" s="1"/>
  <c r="K56" i="20" l="1"/>
  <c r="K31" i="20"/>
  <c r="K70" i="20"/>
  <c r="N84" i="20" l="1"/>
  <c r="A84" i="20" s="1"/>
  <c r="K79" i="20"/>
  <c r="K82" i="20"/>
  <c r="K83" i="20" s="1"/>
  <c r="K84" i="20" s="1"/>
  <c r="K86" i="20" l="1"/>
  <c r="N69" i="19" l="1"/>
  <c r="N68" i="19"/>
  <c r="N67" i="19"/>
  <c r="N66" i="19"/>
  <c r="I66" i="19"/>
  <c r="N65" i="19"/>
  <c r="N64" i="19"/>
  <c r="I63" i="19"/>
  <c r="N63" i="19" s="1"/>
  <c r="I62" i="19"/>
  <c r="N62" i="19" s="1"/>
  <c r="I61" i="19"/>
  <c r="N61" i="19" s="1"/>
  <c r="I60" i="19"/>
  <c r="N60" i="19" s="1"/>
  <c r="N55" i="19"/>
  <c r="N54" i="19"/>
  <c r="I53" i="19"/>
  <c r="N53" i="19" s="1"/>
  <c r="I52" i="19"/>
  <c r="N52" i="19" s="1"/>
  <c r="N51" i="19"/>
  <c r="I51" i="19"/>
  <c r="N50" i="19"/>
  <c r="I50" i="19"/>
  <c r="I49" i="19"/>
  <c r="N49" i="19" s="1"/>
  <c r="I48" i="19"/>
  <c r="N48" i="19" s="1"/>
  <c r="N47" i="19"/>
  <c r="I47" i="19"/>
  <c r="N46" i="19"/>
  <c r="I46" i="19"/>
  <c r="I45" i="19"/>
  <c r="N45" i="19" s="1"/>
  <c r="I44" i="19"/>
  <c r="N44" i="19" s="1"/>
  <c r="N43" i="19"/>
  <c r="I43" i="19"/>
  <c r="N42" i="19"/>
  <c r="I42" i="19"/>
  <c r="I41" i="19"/>
  <c r="N41" i="19" s="1"/>
  <c r="I40" i="19"/>
  <c r="N40" i="19" s="1"/>
  <c r="N39" i="19"/>
  <c r="I39" i="19"/>
  <c r="N38" i="19"/>
  <c r="I38" i="19"/>
  <c r="I37" i="19"/>
  <c r="N37" i="19" s="1"/>
  <c r="I36" i="19"/>
  <c r="N36" i="19" s="1"/>
  <c r="N35" i="19"/>
  <c r="I35" i="19"/>
  <c r="N30" i="19"/>
  <c r="N29" i="19"/>
  <c r="I28" i="19"/>
  <c r="N28" i="19" s="1"/>
  <c r="I27" i="19"/>
  <c r="N27" i="19" s="1"/>
  <c r="I26" i="19"/>
  <c r="N26" i="19" s="1"/>
  <c r="N25" i="19"/>
  <c r="I25" i="19"/>
  <c r="I24" i="19"/>
  <c r="N24" i="19" s="1"/>
  <c r="I23" i="19"/>
  <c r="N23" i="19" s="1"/>
  <c r="I22" i="19"/>
  <c r="N22" i="19" s="1"/>
  <c r="N21" i="19"/>
  <c r="I21" i="19"/>
  <c r="I20" i="19"/>
  <c r="N20" i="19" s="1"/>
  <c r="I19" i="19"/>
  <c r="N19" i="19" s="1"/>
  <c r="I18" i="19"/>
  <c r="N18" i="19" s="1"/>
  <c r="N17" i="19"/>
  <c r="I17" i="19"/>
  <c r="I16" i="19"/>
  <c r="N16" i="19" s="1"/>
  <c r="I15" i="19"/>
  <c r="N15" i="19" s="1"/>
  <c r="I14" i="19"/>
  <c r="N14" i="19" s="1"/>
  <c r="N13" i="19"/>
  <c r="I13" i="19"/>
  <c r="I12" i="19"/>
  <c r="N12" i="19" s="1"/>
  <c r="I11" i="19"/>
  <c r="N11" i="19" s="1"/>
  <c r="I10" i="19"/>
  <c r="N10" i="19" s="1"/>
  <c r="K31" i="19" s="1"/>
  <c r="K56" i="19" l="1"/>
  <c r="K70" i="19"/>
  <c r="K82" i="19" l="1"/>
  <c r="K83" i="19" s="1"/>
  <c r="N84" i="19"/>
  <c r="K79" i="19"/>
  <c r="D141" i="3" s="1"/>
  <c r="A84" i="19"/>
  <c r="K86" i="19" l="1"/>
  <c r="D142" i="3" s="1"/>
  <c r="A12" i="17"/>
  <c r="A11" i="13" l="1"/>
  <c r="B47" i="6"/>
  <c r="B59" i="5"/>
  <c r="B39" i="7"/>
  <c r="D2" i="13" l="1"/>
  <c r="B21" i="7"/>
  <c r="B25" i="6"/>
  <c r="B31" i="5"/>
  <c r="A12" i="15" l="1"/>
  <c r="A11" i="1"/>
</calcChain>
</file>

<file path=xl/sharedStrings.xml><?xml version="1.0" encoding="utf-8"?>
<sst xmlns="http://schemas.openxmlformats.org/spreadsheetml/2006/main" count="1704" uniqueCount="302">
  <si>
    <t>様式第１号</t>
    <rPh sb="0" eb="3">
      <t>ヨウシキダイ</t>
    </rPh>
    <rPh sb="4" eb="5">
      <t>ゴウ</t>
    </rPh>
    <phoneticPr fontId="2"/>
  </si>
  <si>
    <t>様式第２号</t>
    <rPh sb="0" eb="3">
      <t>ヨウシキダイ</t>
    </rPh>
    <rPh sb="4" eb="5">
      <t>ゴウ</t>
    </rPh>
    <phoneticPr fontId="2"/>
  </si>
  <si>
    <t>事業計画書</t>
    <rPh sb="0" eb="5">
      <t>ジギョウケイカクショ</t>
    </rPh>
    <phoneticPr fontId="2"/>
  </si>
  <si>
    <t>（第一面）</t>
    <rPh sb="1" eb="4">
      <t>ダイイチメン</t>
    </rPh>
    <phoneticPr fontId="2"/>
  </si>
  <si>
    <t>（</t>
    <phoneticPr fontId="2"/>
  </si>
  <si>
    <t>）</t>
    <phoneticPr fontId="2"/>
  </si>
  <si>
    <t>（第二面）</t>
    <rPh sb="1" eb="2">
      <t>ダイ</t>
    </rPh>
    <rPh sb="2" eb="4">
      <t>ニメン</t>
    </rPh>
    <phoneticPr fontId="2"/>
  </si>
  <si>
    <t>事業費</t>
    <rPh sb="0" eb="3">
      <t>ジギョウヒ</t>
    </rPh>
    <phoneticPr fontId="2"/>
  </si>
  <si>
    <t>補助対象経費</t>
    <rPh sb="0" eb="6">
      <t>ホジョタイショウケイヒ</t>
    </rPh>
    <phoneticPr fontId="2"/>
  </si>
  <si>
    <t>交付申請額</t>
    <rPh sb="0" eb="5">
      <t>コウフシンセイガク</t>
    </rPh>
    <phoneticPr fontId="2"/>
  </si>
  <si>
    <t>改修内容</t>
    <rPh sb="0" eb="4">
      <t>カイシュウナイヨウ</t>
    </rPh>
    <phoneticPr fontId="2"/>
  </si>
  <si>
    <t>窓の位置、方位</t>
    <rPh sb="0" eb="1">
      <t>マド</t>
    </rPh>
    <rPh sb="2" eb="4">
      <t>イチ</t>
    </rPh>
    <rPh sb="5" eb="7">
      <t>ホウイ</t>
    </rPh>
    <phoneticPr fontId="2"/>
  </si>
  <si>
    <t>改修前</t>
    <rPh sb="0" eb="3">
      <t>カイシュウマエ</t>
    </rPh>
    <phoneticPr fontId="2"/>
  </si>
  <si>
    <t>改修後</t>
    <rPh sb="0" eb="3">
      <t>カイシュウゴ</t>
    </rPh>
    <phoneticPr fontId="2"/>
  </si>
  <si>
    <t>　建具の素材</t>
    <rPh sb="1" eb="3">
      <t>タテグ</t>
    </rPh>
    <rPh sb="4" eb="6">
      <t>ソザイ</t>
    </rPh>
    <phoneticPr fontId="2"/>
  </si>
  <si>
    <t>付属部材について</t>
    <rPh sb="0" eb="4">
      <t>フゾクブザイ</t>
    </rPh>
    <phoneticPr fontId="2"/>
  </si>
  <si>
    <t>外窓について</t>
    <rPh sb="0" eb="2">
      <t>ソトマド</t>
    </rPh>
    <phoneticPr fontId="2"/>
  </si>
  <si>
    <t>ドアについて</t>
    <phoneticPr fontId="2"/>
  </si>
  <si>
    <t>　風除室の有無</t>
    <rPh sb="1" eb="4">
      <t>フウジョシツ</t>
    </rPh>
    <rPh sb="5" eb="7">
      <t>ウム</t>
    </rPh>
    <phoneticPr fontId="2"/>
  </si>
  <si>
    <t>　日差しを遮るひさし又は軒</t>
    <rPh sb="1" eb="3">
      <t>ヒザ</t>
    </rPh>
    <rPh sb="5" eb="6">
      <t>サエギ</t>
    </rPh>
    <rPh sb="10" eb="11">
      <t>マタ</t>
    </rPh>
    <rPh sb="12" eb="13">
      <t>ノキ</t>
    </rPh>
    <phoneticPr fontId="2"/>
  </si>
  <si>
    <t>　和障子</t>
    <rPh sb="1" eb="4">
      <t>ワショウジ</t>
    </rPh>
    <phoneticPr fontId="2"/>
  </si>
  <si>
    <t>　シャッター又は雨戸</t>
    <rPh sb="6" eb="7">
      <t>マタ</t>
    </rPh>
    <rPh sb="8" eb="10">
      <t>アマド</t>
    </rPh>
    <phoneticPr fontId="2"/>
  </si>
  <si>
    <t>付属部材の有無について</t>
    <rPh sb="0" eb="4">
      <t>フゾクブザイ</t>
    </rPh>
    <rPh sb="5" eb="7">
      <t>ウム</t>
    </rPh>
    <phoneticPr fontId="2"/>
  </si>
  <si>
    <t>断熱化工事の位置</t>
    <rPh sb="0" eb="5">
      <t>ダンネツカコウジ</t>
    </rPh>
    <rPh sb="6" eb="8">
      <t>イチ</t>
    </rPh>
    <phoneticPr fontId="2"/>
  </si>
  <si>
    <t>既存の断熱材の有無</t>
    <phoneticPr fontId="2"/>
  </si>
  <si>
    <r>
      <t>断熱材の施工方法</t>
    </r>
    <r>
      <rPr>
        <vertAlign val="superscript"/>
        <sz val="10.5"/>
        <color theme="1"/>
        <rFont val="ＭＳ 明朝"/>
        <family val="1"/>
        <charset val="128"/>
      </rPr>
      <t>※1</t>
    </r>
    <rPh sb="0" eb="3">
      <t>ダンネツザイ</t>
    </rPh>
    <rPh sb="4" eb="8">
      <t>セコウホウホウ</t>
    </rPh>
    <phoneticPr fontId="2"/>
  </si>
  <si>
    <t>工事内容説明書（躯体等の断熱化工事）</t>
    <rPh sb="0" eb="2">
      <t>コウジ</t>
    </rPh>
    <rPh sb="2" eb="4">
      <t>ナイヨウ</t>
    </rPh>
    <rPh sb="4" eb="7">
      <t>セツメイショ</t>
    </rPh>
    <rPh sb="8" eb="11">
      <t>クタイトウ</t>
    </rPh>
    <rPh sb="12" eb="17">
      <t>ダンネツカコウジ</t>
    </rPh>
    <phoneticPr fontId="2"/>
  </si>
  <si>
    <t>工事内容説明書（ドアの断熱化工事）</t>
    <rPh sb="0" eb="2">
      <t>コウジ</t>
    </rPh>
    <rPh sb="2" eb="4">
      <t>ナイヨウ</t>
    </rPh>
    <rPh sb="4" eb="7">
      <t>セツメイショ</t>
    </rPh>
    <rPh sb="11" eb="16">
      <t>ダンネツカコウジ</t>
    </rPh>
    <phoneticPr fontId="2"/>
  </si>
  <si>
    <t>工事内容説明書（窓の断熱化工事）</t>
    <rPh sb="0" eb="2">
      <t>コウジ</t>
    </rPh>
    <rPh sb="2" eb="4">
      <t>ナイヨウ</t>
    </rPh>
    <rPh sb="4" eb="7">
      <t>セツメイショ</t>
    </rPh>
    <rPh sb="8" eb="9">
      <t>マド</t>
    </rPh>
    <rPh sb="10" eb="15">
      <t>ダンネツカコウジ</t>
    </rPh>
    <phoneticPr fontId="2"/>
  </si>
  <si>
    <r>
      <t>既存の断熱材の素材</t>
    </r>
    <r>
      <rPr>
        <vertAlign val="superscript"/>
        <sz val="10.5"/>
        <color theme="1"/>
        <rFont val="ＭＳ 明朝"/>
        <family val="1"/>
        <charset val="128"/>
      </rPr>
      <t>※2</t>
    </r>
    <rPh sb="0" eb="2">
      <t>キソン</t>
    </rPh>
    <rPh sb="3" eb="6">
      <t>ダンネツザイ</t>
    </rPh>
    <rPh sb="7" eb="9">
      <t>ソザイ</t>
    </rPh>
    <phoneticPr fontId="2"/>
  </si>
  <si>
    <r>
      <t>既存の断熱材の厚さ</t>
    </r>
    <r>
      <rPr>
        <vertAlign val="superscript"/>
        <sz val="10.5"/>
        <color theme="1"/>
        <rFont val="ＭＳ 明朝"/>
        <family val="1"/>
        <charset val="128"/>
      </rPr>
      <t>※2</t>
    </r>
    <rPh sb="7" eb="8">
      <t>アツ</t>
    </rPh>
    <phoneticPr fontId="2"/>
  </si>
  <si>
    <r>
      <t>既存の断熱材を残すか取り除くか</t>
    </r>
    <r>
      <rPr>
        <vertAlign val="superscript"/>
        <sz val="10.5"/>
        <color theme="1"/>
        <rFont val="ＭＳ 明朝"/>
        <family val="1"/>
        <charset val="128"/>
      </rPr>
      <t>※2</t>
    </r>
    <rPh sb="0" eb="2">
      <t>キソン</t>
    </rPh>
    <rPh sb="3" eb="6">
      <t>ダンネツザイ</t>
    </rPh>
    <rPh sb="7" eb="8">
      <t>ノコ</t>
    </rPh>
    <rPh sb="10" eb="11">
      <t>ト</t>
    </rPh>
    <rPh sb="12" eb="13">
      <t>ノゾ</t>
    </rPh>
    <phoneticPr fontId="2"/>
  </si>
  <si>
    <t>改修前の状態の確認方法</t>
    <rPh sb="0" eb="3">
      <t>カイシュウマエ</t>
    </rPh>
    <rPh sb="4" eb="6">
      <t>ジョウタイ</t>
    </rPh>
    <rPh sb="7" eb="11">
      <t>カクニンホウホウ</t>
    </rPh>
    <phoneticPr fontId="2"/>
  </si>
  <si>
    <t>　日差しを遮るひさしの有無</t>
    <rPh sb="1" eb="3">
      <t>ヒザ</t>
    </rPh>
    <rPh sb="5" eb="6">
      <t>サエギ</t>
    </rPh>
    <rPh sb="11" eb="13">
      <t>ウム</t>
    </rPh>
    <phoneticPr fontId="2"/>
  </si>
  <si>
    <t>ドアの位置、方位</t>
    <rPh sb="3" eb="5">
      <t>イチ</t>
    </rPh>
    <rPh sb="6" eb="8">
      <t>ホウイ</t>
    </rPh>
    <phoneticPr fontId="2"/>
  </si>
  <si>
    <t>既存の状態の確認方法</t>
    <rPh sb="0" eb="2">
      <t>キソン</t>
    </rPh>
    <rPh sb="3" eb="5">
      <t>ジョウタイ</t>
    </rPh>
    <rPh sb="6" eb="10">
      <t>カクニンホウホウ</t>
    </rPh>
    <phoneticPr fontId="2"/>
  </si>
  <si>
    <t>金属製</t>
    <rPh sb="0" eb="3">
      <t>キンゾクセイ</t>
    </rPh>
    <phoneticPr fontId="2"/>
  </si>
  <si>
    <t>樹脂製又は木製</t>
    <rPh sb="0" eb="3">
      <t>ジュシセイ</t>
    </rPh>
    <rPh sb="3" eb="4">
      <t>マタ</t>
    </rPh>
    <rPh sb="5" eb="7">
      <t>モクセイ</t>
    </rPh>
    <phoneticPr fontId="2"/>
  </si>
  <si>
    <t>金属と樹脂又は木の複合</t>
    <rPh sb="0" eb="2">
      <t>キンゾク</t>
    </rPh>
    <rPh sb="3" eb="6">
      <t>ジュシマタ</t>
    </rPh>
    <rPh sb="7" eb="8">
      <t>モク</t>
    </rPh>
    <rPh sb="9" eb="11">
      <t>フクゴウ</t>
    </rPh>
    <phoneticPr fontId="2"/>
  </si>
  <si>
    <t>単板ガラス</t>
    <rPh sb="0" eb="2">
      <t>タンバン</t>
    </rPh>
    <phoneticPr fontId="2"/>
  </si>
  <si>
    <t>ペアガラス</t>
    <phoneticPr fontId="2"/>
  </si>
  <si>
    <t>トリプルガラス</t>
    <phoneticPr fontId="2"/>
  </si>
  <si>
    <t>Low-Eである</t>
    <phoneticPr fontId="2"/>
  </si>
  <si>
    <t>Low-Eでない</t>
    <phoneticPr fontId="2"/>
  </si>
  <si>
    <t>不明</t>
    <rPh sb="0" eb="2">
      <t>フメイ</t>
    </rPh>
    <phoneticPr fontId="2"/>
  </si>
  <si>
    <t>6mm</t>
  </si>
  <si>
    <t>7mm</t>
  </si>
  <si>
    <t>8mm</t>
  </si>
  <si>
    <t>9mm</t>
  </si>
  <si>
    <t>10mm</t>
  </si>
  <si>
    <t>11mm</t>
  </si>
  <si>
    <t>12mm</t>
  </si>
  <si>
    <t>13mm</t>
  </si>
  <si>
    <t>14mm</t>
  </si>
  <si>
    <t>15mm</t>
  </si>
  <si>
    <t>16mm</t>
  </si>
  <si>
    <t>ガス入りである</t>
    <rPh sb="2" eb="3">
      <t>イ</t>
    </rPh>
    <phoneticPr fontId="2"/>
  </si>
  <si>
    <t>ガス入りでない</t>
    <rPh sb="2" eb="3">
      <t>イ</t>
    </rPh>
    <phoneticPr fontId="2"/>
  </si>
  <si>
    <t>あり</t>
    <phoneticPr fontId="2"/>
  </si>
  <si>
    <t>なし</t>
    <phoneticPr fontId="2"/>
  </si>
  <si>
    <t>充填断熱</t>
    <rPh sb="0" eb="4">
      <t>ジュウテンダンネツ</t>
    </rPh>
    <phoneticPr fontId="2"/>
  </si>
  <si>
    <t>外断熱</t>
    <rPh sb="0" eb="1">
      <t>ソト</t>
    </rPh>
    <rPh sb="1" eb="3">
      <t>ダンネツ</t>
    </rPh>
    <phoneticPr fontId="2"/>
  </si>
  <si>
    <t>内断熱</t>
    <rPh sb="0" eb="1">
      <t>ウチ</t>
    </rPh>
    <rPh sb="1" eb="3">
      <t>ダンネツ</t>
    </rPh>
    <phoneticPr fontId="2"/>
  </si>
  <si>
    <t>外張断熱</t>
    <rPh sb="0" eb="1">
      <t>ソト</t>
    </rPh>
    <rPh sb="1" eb="2">
      <t>バリ</t>
    </rPh>
    <rPh sb="2" eb="4">
      <t>ダンネツ</t>
    </rPh>
    <phoneticPr fontId="2"/>
  </si>
  <si>
    <t>内張断熱</t>
    <rPh sb="0" eb="1">
      <t>ウチ</t>
    </rPh>
    <rPh sb="1" eb="2">
      <t>バリ</t>
    </rPh>
    <rPh sb="2" eb="4">
      <t>ダンネツ</t>
    </rPh>
    <phoneticPr fontId="2"/>
  </si>
  <si>
    <t>今回施工する断熱材の厚さ（mm）</t>
    <rPh sb="0" eb="2">
      <t>コンカイ</t>
    </rPh>
    <rPh sb="2" eb="4">
      <t>セコウ</t>
    </rPh>
    <rPh sb="6" eb="9">
      <t>ダンネツザイ</t>
    </rPh>
    <rPh sb="10" eb="11">
      <t>アツ</t>
    </rPh>
    <phoneticPr fontId="2"/>
  </si>
  <si>
    <t>残す</t>
    <rPh sb="0" eb="1">
      <t>ノコ</t>
    </rPh>
    <phoneticPr fontId="2"/>
  </si>
  <si>
    <t>取り除く</t>
    <rPh sb="0" eb="1">
      <t>ト</t>
    </rPh>
    <rPh sb="2" eb="3">
      <t>ノゾ</t>
    </rPh>
    <phoneticPr fontId="2"/>
  </si>
  <si>
    <t>備考</t>
    <rPh sb="0" eb="2">
      <t>ビコウ</t>
    </rPh>
    <phoneticPr fontId="2"/>
  </si>
  <si>
    <t>□</t>
  </si>
  <si>
    <t>令和６年度富山県住宅省エネ改修推進モデル事業費補助金交付申請書</t>
    <rPh sb="0" eb="2">
      <t>レイワ</t>
    </rPh>
    <rPh sb="3" eb="5">
      <t>ネンド</t>
    </rPh>
    <phoneticPr fontId="2"/>
  </si>
  <si>
    <t>申請者等の概要</t>
    <rPh sb="0" eb="4">
      <t>シンセイシャトウ</t>
    </rPh>
    <rPh sb="5" eb="7">
      <t>ガイヨウ</t>
    </rPh>
    <phoneticPr fontId="2"/>
  </si>
  <si>
    <t>事業の概要</t>
    <rPh sb="0" eb="2">
      <t>ジギョウ</t>
    </rPh>
    <rPh sb="3" eb="5">
      <t>ガイヨウ</t>
    </rPh>
    <phoneticPr fontId="2"/>
  </si>
  <si>
    <t>手続きの代理者</t>
    <rPh sb="0" eb="2">
      <t>テツヅ</t>
    </rPh>
    <rPh sb="4" eb="7">
      <t>ダイリシャ</t>
    </rPh>
    <phoneticPr fontId="2"/>
  </si>
  <si>
    <t>申請者</t>
    <phoneticPr fontId="2"/>
  </si>
  <si>
    <t>(1) 地上の階数</t>
    <rPh sb="4" eb="6">
      <t>チジョウ</t>
    </rPh>
    <rPh sb="7" eb="9">
      <t>カイスウ</t>
    </rPh>
    <phoneticPr fontId="2"/>
  </si>
  <si>
    <t>(2) 地下の階数</t>
    <rPh sb="4" eb="6">
      <t>チカ</t>
    </rPh>
    <rPh sb="7" eb="9">
      <t>カイスウ</t>
    </rPh>
    <phoneticPr fontId="2"/>
  </si>
  <si>
    <t>省エネ化のための計画の策定</t>
  </si>
  <si>
    <t>既存開口部(窓・ドア)の断熱改修</t>
    <phoneticPr fontId="2"/>
  </si>
  <si>
    <t>躯体等の断熱改修</t>
    <phoneticPr fontId="2"/>
  </si>
  <si>
    <t>太陽熱利用システムの設置</t>
    <phoneticPr fontId="2"/>
  </si>
  <si>
    <t>高断熱浴槽の設置</t>
    <phoneticPr fontId="2"/>
  </si>
  <si>
    <t>節湯水栓の設置</t>
    <phoneticPr fontId="2"/>
  </si>
  <si>
    <t>燃料電池システムの設置</t>
    <phoneticPr fontId="2"/>
  </si>
  <si>
    <t>コージェネレーション設備の設置</t>
    <phoneticPr fontId="2"/>
  </si>
  <si>
    <t>蓄電池の設置</t>
    <phoneticPr fontId="2"/>
  </si>
  <si>
    <t>LED照明の設置</t>
    <phoneticPr fontId="2"/>
  </si>
  <si>
    <t>その他（全体改修の場合のみ）</t>
    <rPh sb="9" eb="11">
      <t>バアイ</t>
    </rPh>
    <phoneticPr fontId="2"/>
  </si>
  <si>
    <t>交付申請額</t>
    <rPh sb="0" eb="2">
      <t>コウフ</t>
    </rPh>
    <rPh sb="2" eb="4">
      <t>シンセイ</t>
    </rPh>
    <rPh sb="4" eb="5">
      <t>ガク</t>
    </rPh>
    <phoneticPr fontId="2"/>
  </si>
  <si>
    <t>延べ面積</t>
    <rPh sb="0" eb="1">
      <t>ノ</t>
    </rPh>
    <rPh sb="2" eb="4">
      <t>メンセキ</t>
    </rPh>
    <phoneticPr fontId="2"/>
  </si>
  <si>
    <t>住宅の概要</t>
    <rPh sb="0" eb="2">
      <t>ジュウタク</t>
    </rPh>
    <rPh sb="3" eb="5">
      <t>ガイヨウ</t>
    </rPh>
    <phoneticPr fontId="2"/>
  </si>
  <si>
    <t>所在地</t>
    <rPh sb="0" eb="3">
      <t>ショザイチ</t>
    </rPh>
    <phoneticPr fontId="2"/>
  </si>
  <si>
    <t>階数</t>
    <rPh sb="0" eb="2">
      <t>カイスウ</t>
    </rPh>
    <phoneticPr fontId="2"/>
  </si>
  <si>
    <t>構造</t>
    <rPh sb="0" eb="2">
      <t>コウゾウ</t>
    </rPh>
    <phoneticPr fontId="2"/>
  </si>
  <si>
    <t>省エネ診断の概要</t>
    <rPh sb="0" eb="1">
      <t>ショウ</t>
    </rPh>
    <rPh sb="3" eb="5">
      <t>シンダン</t>
    </rPh>
    <rPh sb="6" eb="8">
      <t>ガイヨウ</t>
    </rPh>
    <phoneticPr fontId="2"/>
  </si>
  <si>
    <t>省エネ化のための計画の作成の概要</t>
    <rPh sb="0" eb="1">
      <t>ショウ</t>
    </rPh>
    <rPh sb="3" eb="4">
      <t>カ</t>
    </rPh>
    <rPh sb="8" eb="10">
      <t>ケイカク</t>
    </rPh>
    <rPh sb="11" eb="13">
      <t>サクセイ</t>
    </rPh>
    <rPh sb="14" eb="16">
      <t>ガイヨウ</t>
    </rPh>
    <phoneticPr fontId="2"/>
  </si>
  <si>
    <t>省エネ改修の区分（該当するものいずれかにチェック）</t>
    <rPh sb="0" eb="1">
      <t>ショウ</t>
    </rPh>
    <rPh sb="3" eb="5">
      <t>カイシュウ</t>
    </rPh>
    <rPh sb="6" eb="8">
      <t>クブン</t>
    </rPh>
    <rPh sb="9" eb="11">
      <t>ガイトウ</t>
    </rPh>
    <phoneticPr fontId="2"/>
  </si>
  <si>
    <t>省エネ改修工事の内容（該当するものにチェック）</t>
    <rPh sb="0" eb="1">
      <t>ショウ</t>
    </rPh>
    <rPh sb="3" eb="5">
      <t>カイシュウ</t>
    </rPh>
    <rPh sb="5" eb="7">
      <t>コウジ</t>
    </rPh>
    <rPh sb="8" eb="10">
      <t>ナイヨウ</t>
    </rPh>
    <rPh sb="11" eb="13">
      <t>ガイトウ</t>
    </rPh>
    <phoneticPr fontId="2"/>
  </si>
  <si>
    <t>（第三面）</t>
    <rPh sb="1" eb="2">
      <t>ダイ</t>
    </rPh>
    <rPh sb="2" eb="3">
      <t>サン</t>
    </rPh>
    <rPh sb="3" eb="4">
      <t>メン</t>
    </rPh>
    <phoneticPr fontId="2"/>
  </si>
  <si>
    <t>円</t>
    <rPh sb="0" eb="1">
      <t>エン</t>
    </rPh>
    <phoneticPr fontId="2"/>
  </si>
  <si>
    <t>㎡</t>
    <phoneticPr fontId="2"/>
  </si>
  <si>
    <t>階</t>
    <rPh sb="0" eb="1">
      <t>カイ</t>
    </rPh>
    <phoneticPr fontId="2"/>
  </si>
  <si>
    <t>数量</t>
    <rPh sb="0" eb="2">
      <t>スウリョウ</t>
    </rPh>
    <phoneticPr fontId="2"/>
  </si>
  <si>
    <t>モデル工事費</t>
    <rPh sb="3" eb="6">
      <t>コウジヒ</t>
    </rPh>
    <phoneticPr fontId="2"/>
  </si>
  <si>
    <t>実際の工事費</t>
    <rPh sb="0" eb="2">
      <t>ジッサイ</t>
    </rPh>
    <rPh sb="3" eb="6">
      <t>コウジヒ</t>
    </rPh>
    <phoneticPr fontId="2"/>
  </si>
  <si>
    <t>円/箇所</t>
    <rPh sb="0" eb="1">
      <t>エン</t>
    </rPh>
    <rPh sb="2" eb="4">
      <t>カショ</t>
    </rPh>
    <phoneticPr fontId="2"/>
  </si>
  <si>
    <t>箇所</t>
    <rPh sb="0" eb="2">
      <t>カショ</t>
    </rPh>
    <phoneticPr fontId="2"/>
  </si>
  <si>
    <t>ガラス交換</t>
    <rPh sb="3" eb="5">
      <t>コウカン</t>
    </rPh>
    <phoneticPr fontId="2"/>
  </si>
  <si>
    <t>内窓設置</t>
    <rPh sb="0" eb="4">
      <t>ウチマドセッチ</t>
    </rPh>
    <phoneticPr fontId="2"/>
  </si>
  <si>
    <t>外窓交換</t>
    <rPh sb="0" eb="1">
      <t>ソト</t>
    </rPh>
    <rPh sb="1" eb="4">
      <t>マドコウカン</t>
    </rPh>
    <phoneticPr fontId="2"/>
  </si>
  <si>
    <t>ドア交換</t>
    <rPh sb="2" eb="4">
      <t>コウカン</t>
    </rPh>
    <phoneticPr fontId="2"/>
  </si>
  <si>
    <t>円/枚</t>
    <rPh sb="0" eb="1">
      <t>エン</t>
    </rPh>
    <rPh sb="2" eb="3">
      <t>マイ</t>
    </rPh>
    <phoneticPr fontId="2"/>
  </si>
  <si>
    <t>1.4㎡≦面積</t>
    <rPh sb="5" eb="7">
      <t>メンセキ</t>
    </rPh>
    <phoneticPr fontId="2"/>
  </si>
  <si>
    <t>0.8㎡≦面積＜1.4㎡</t>
    <rPh sb="5" eb="7">
      <t>メンセキ</t>
    </rPh>
    <phoneticPr fontId="2"/>
  </si>
  <si>
    <t>0.1㎡≦面積＜0.8㎡</t>
    <rPh sb="5" eb="7">
      <t>メンセキ</t>
    </rPh>
    <phoneticPr fontId="2"/>
  </si>
  <si>
    <t>2.8㎡≦面積</t>
    <rPh sb="5" eb="7">
      <t>メンセキ</t>
    </rPh>
    <phoneticPr fontId="2"/>
  </si>
  <si>
    <t>1.6㎡≦面積＜2.8㎡</t>
    <rPh sb="5" eb="7">
      <t>メンセキ</t>
    </rPh>
    <phoneticPr fontId="2"/>
  </si>
  <si>
    <t>0.2㎡≦面積＜1.6㎡</t>
    <rPh sb="5" eb="7">
      <t>メンセキ</t>
    </rPh>
    <phoneticPr fontId="2"/>
  </si>
  <si>
    <t>開戸：1.8㎡≦面積</t>
    <rPh sb="0" eb="1">
      <t>ヒラ</t>
    </rPh>
    <rPh sb="1" eb="2">
      <t>ト</t>
    </rPh>
    <phoneticPr fontId="2"/>
  </si>
  <si>
    <t>引戸：3.0㎡≦面積</t>
    <rPh sb="0" eb="2">
      <t>ヒキド</t>
    </rPh>
    <phoneticPr fontId="2"/>
  </si>
  <si>
    <t>開戸：1.0㎡≦面積＜1.8㎡</t>
    <rPh sb="0" eb="1">
      <t>ヒラ</t>
    </rPh>
    <rPh sb="1" eb="2">
      <t>ト</t>
    </rPh>
    <phoneticPr fontId="2"/>
  </si>
  <si>
    <t>床の断熱化</t>
    <rPh sb="0" eb="1">
      <t>ユカ</t>
    </rPh>
    <rPh sb="2" eb="5">
      <t>ダンネツカ</t>
    </rPh>
    <phoneticPr fontId="2"/>
  </si>
  <si>
    <t xml:space="preserve">円/㎥  </t>
    <phoneticPr fontId="2"/>
  </si>
  <si>
    <t>枚</t>
    <rPh sb="0" eb="1">
      <t>マイ</t>
    </rPh>
    <phoneticPr fontId="2"/>
  </si>
  <si>
    <t>㎥</t>
  </si>
  <si>
    <t>×</t>
    <phoneticPr fontId="2"/>
  </si>
  <si>
    <t>＝</t>
    <phoneticPr fontId="2"/>
  </si>
  <si>
    <t>区分</t>
    <rPh sb="0" eb="2">
      <t>クブン</t>
    </rPh>
    <phoneticPr fontId="2"/>
  </si>
  <si>
    <t>工事の種類</t>
    <rPh sb="0" eb="2">
      <t>コウジ</t>
    </rPh>
    <rPh sb="3" eb="5">
      <t>シュルイ</t>
    </rPh>
    <phoneticPr fontId="2"/>
  </si>
  <si>
    <t>屋根又は天井の断熱化</t>
    <rPh sb="0" eb="3">
      <t>ヤネマタ</t>
    </rPh>
    <rPh sb="4" eb="6">
      <t>テンジョウ</t>
    </rPh>
    <phoneticPr fontId="2"/>
  </si>
  <si>
    <t>外壁の断熱化</t>
    <rPh sb="0" eb="2">
      <t>ガイヘキ</t>
    </rPh>
    <phoneticPr fontId="2"/>
  </si>
  <si>
    <t>その他の工事（ここに具体的に記載）※全体改修の場合のみ</t>
    <rPh sb="2" eb="3">
      <t>タ</t>
    </rPh>
    <rPh sb="4" eb="6">
      <t>コウジ</t>
    </rPh>
    <rPh sb="10" eb="12">
      <t>グタイ</t>
    </rPh>
    <rPh sb="12" eb="13">
      <t>テキ</t>
    </rPh>
    <rPh sb="14" eb="16">
      <t>キサイ</t>
    </rPh>
    <rPh sb="18" eb="22">
      <t>ゼンタイカイシュウ</t>
    </rPh>
    <rPh sb="23" eb="25">
      <t>バアイ</t>
    </rPh>
    <phoneticPr fontId="2"/>
  </si>
  <si>
    <t>補助金の額の算定の基礎となる補助対象経費（モデル工事費と実際の工事費のいずれか低い額の計）</t>
    <rPh sb="24" eb="27">
      <t>コウジヒ</t>
    </rPh>
    <rPh sb="28" eb="30">
      <t>ジッサイ</t>
    </rPh>
    <rPh sb="31" eb="34">
      <t>コウジヒ</t>
    </rPh>
    <rPh sb="39" eb="40">
      <t>ヒク</t>
    </rPh>
    <rPh sb="41" eb="42">
      <t>ガク</t>
    </rPh>
    <rPh sb="43" eb="44">
      <t>ケイ</t>
    </rPh>
    <rPh sb="44" eb="45">
      <t>ゴウケイ</t>
    </rPh>
    <phoneticPr fontId="2"/>
  </si>
  <si>
    <t>いずれか低い額</t>
    <rPh sb="4" eb="5">
      <t>ヒク</t>
    </rPh>
    <rPh sb="6" eb="7">
      <t>ガク</t>
    </rPh>
    <phoneticPr fontId="2"/>
  </si>
  <si>
    <t>設備の効率化に係る工事</t>
    <rPh sb="0" eb="2">
      <t>セツビ</t>
    </rPh>
    <rPh sb="3" eb="6">
      <t>コウリツカ</t>
    </rPh>
    <rPh sb="7" eb="8">
      <t>カカ</t>
    </rPh>
    <rPh sb="9" eb="11">
      <t>コウジ</t>
    </rPh>
    <phoneticPr fontId="2"/>
  </si>
  <si>
    <t>太陽熱利用システム</t>
  </si>
  <si>
    <t>高断熱浴槽</t>
    <rPh sb="0" eb="5">
      <t>コウダンネツヨクソウ</t>
    </rPh>
    <phoneticPr fontId="5"/>
  </si>
  <si>
    <t>節湯水栓</t>
  </si>
  <si>
    <t>高効率給湯器</t>
    <phoneticPr fontId="2"/>
  </si>
  <si>
    <t>燃料電池システム</t>
    <rPh sb="0" eb="2">
      <t>ネンリョウ</t>
    </rPh>
    <rPh sb="2" eb="4">
      <t>デンチ</t>
    </rPh>
    <phoneticPr fontId="4"/>
  </si>
  <si>
    <t>蓄電池</t>
  </si>
  <si>
    <t>LED照明</t>
  </si>
  <si>
    <t>台</t>
    <rPh sb="0" eb="1">
      <t>ダイ</t>
    </rPh>
    <phoneticPr fontId="2"/>
  </si>
  <si>
    <t>式</t>
    <rPh sb="0" eb="1">
      <t>シキ</t>
    </rPh>
    <phoneticPr fontId="2"/>
  </si>
  <si>
    <t>円/戸</t>
    <rPh sb="0" eb="1">
      <t>エン</t>
    </rPh>
    <rPh sb="2" eb="3">
      <t>コ</t>
    </rPh>
    <phoneticPr fontId="5"/>
  </si>
  <si>
    <t>円/台</t>
    <rPh sb="2" eb="3">
      <t>ダイ</t>
    </rPh>
    <phoneticPr fontId="2"/>
  </si>
  <si>
    <t>省エネ診断</t>
    <phoneticPr fontId="2"/>
  </si>
  <si>
    <t>補助対象経費</t>
    <phoneticPr fontId="2"/>
  </si>
  <si>
    <t>①</t>
    <phoneticPr fontId="2"/>
  </si>
  <si>
    <t>②</t>
    <phoneticPr fontId="2"/>
  </si>
  <si>
    <t>③</t>
    <phoneticPr fontId="2"/>
  </si>
  <si>
    <t>④</t>
    <phoneticPr fontId="2"/>
  </si>
  <si>
    <t>⑤</t>
    <phoneticPr fontId="2"/>
  </si>
  <si>
    <t>全事業費</t>
    <phoneticPr fontId="2"/>
  </si>
  <si>
    <t>補助金額の算定</t>
    <rPh sb="0" eb="2">
      <t>ホジョ</t>
    </rPh>
    <rPh sb="2" eb="4">
      <t>キンガク</t>
    </rPh>
    <rPh sb="5" eb="7">
      <t>サンテイ</t>
    </rPh>
    <phoneticPr fontId="2"/>
  </si>
  <si>
    <t>⑥</t>
    <phoneticPr fontId="2"/>
  </si>
  <si>
    <t>⑦</t>
    <phoneticPr fontId="2"/>
  </si>
  <si>
    <t>⑧</t>
    <phoneticPr fontId="2"/>
  </si>
  <si>
    <t>⑨</t>
    <phoneticPr fontId="2"/>
  </si>
  <si>
    <t>開口部、躯体等の断熱化工事に係る補助対象経費（①＋②）</t>
    <rPh sb="14" eb="15">
      <t>カカ</t>
    </rPh>
    <rPh sb="16" eb="22">
      <t>ホジョタイショウケイヒ</t>
    </rPh>
    <phoneticPr fontId="2"/>
  </si>
  <si>
    <t>限度額</t>
    <rPh sb="0" eb="3">
      <t>ゲンドガク</t>
    </rPh>
    <phoneticPr fontId="2"/>
  </si>
  <si>
    <t>省エネ改修工事に係る補助対象経費（⑥＋③（③＞⑥の場合は⑥＋⑥））</t>
    <rPh sb="8" eb="9">
      <t>カカ</t>
    </rPh>
    <rPh sb="10" eb="16">
      <t>ホジョタイショウケイヒ</t>
    </rPh>
    <rPh sb="25" eb="27">
      <t>バアイ</t>
    </rPh>
    <phoneticPr fontId="2"/>
  </si>
  <si>
    <t>　改修する開口部の数</t>
    <rPh sb="1" eb="3">
      <t>カイシュウ</t>
    </rPh>
    <rPh sb="5" eb="8">
      <t>カイコウブ</t>
    </rPh>
    <rPh sb="9" eb="10">
      <t>カズ</t>
    </rPh>
    <phoneticPr fontId="2"/>
  </si>
  <si>
    <t>添付様式第１号</t>
    <rPh sb="0" eb="2">
      <t>テンプ</t>
    </rPh>
    <rPh sb="2" eb="5">
      <t>ヨウシキダイ</t>
    </rPh>
    <rPh sb="6" eb="7">
      <t>ゴウ</t>
    </rPh>
    <phoneticPr fontId="2"/>
  </si>
  <si>
    <r>
      <t>窓の寸法</t>
    </r>
    <r>
      <rPr>
        <vertAlign val="superscript"/>
        <sz val="10.5"/>
        <color theme="1"/>
        <rFont val="ＭＳ 明朝"/>
        <family val="1"/>
        <charset val="128"/>
      </rPr>
      <t>※1</t>
    </r>
    <r>
      <rPr>
        <sz val="10.5"/>
        <color theme="1"/>
        <rFont val="ＭＳ 明朝"/>
        <family val="1"/>
        <charset val="128"/>
      </rPr>
      <t>　縦×横（mm）</t>
    </r>
    <rPh sb="0" eb="1">
      <t>マド</t>
    </rPh>
    <rPh sb="2" eb="4">
      <t>スンポウ</t>
    </rPh>
    <rPh sb="7" eb="8">
      <t>タテ</t>
    </rPh>
    <rPh sb="9" eb="10">
      <t>ヨコ</t>
    </rPh>
    <phoneticPr fontId="2"/>
  </si>
  <si>
    <r>
      <t>ドアの寸法</t>
    </r>
    <r>
      <rPr>
        <vertAlign val="superscript"/>
        <sz val="10.5"/>
        <color theme="1"/>
        <rFont val="ＭＳ 明朝"/>
        <family val="1"/>
        <charset val="128"/>
      </rPr>
      <t>※1</t>
    </r>
    <r>
      <rPr>
        <sz val="10.5"/>
        <color theme="1"/>
        <rFont val="ＭＳ 明朝"/>
        <family val="1"/>
        <charset val="128"/>
      </rPr>
      <t>　縦×横（mm）</t>
    </r>
    <rPh sb="3" eb="5">
      <t>スンポウ</t>
    </rPh>
    <rPh sb="8" eb="9">
      <t>タテ</t>
    </rPh>
    <rPh sb="10" eb="11">
      <t>ヨコ</t>
    </rPh>
    <phoneticPr fontId="2"/>
  </si>
  <si>
    <t>ガラスは使われていない</t>
    <rPh sb="4" eb="5">
      <t>ツカ</t>
    </rPh>
    <phoneticPr fontId="2"/>
  </si>
  <si>
    <t>事業着手予定年月日</t>
    <rPh sb="0" eb="2">
      <t>ジギョウ</t>
    </rPh>
    <rPh sb="2" eb="4">
      <t>チャクシュ</t>
    </rPh>
    <rPh sb="4" eb="6">
      <t>ヨテイ</t>
    </rPh>
    <rPh sb="6" eb="9">
      <t>ネンガッピ</t>
    </rPh>
    <phoneticPr fontId="2"/>
  </si>
  <si>
    <t>事業完了予定年月日</t>
    <rPh sb="0" eb="2">
      <t>ジギョウ</t>
    </rPh>
    <rPh sb="2" eb="4">
      <t>カンリョウ</t>
    </rPh>
    <rPh sb="4" eb="6">
      <t>ヨテイ</t>
    </rPh>
    <rPh sb="6" eb="9">
      <t>ネンガッピ</t>
    </rPh>
    <phoneticPr fontId="2"/>
  </si>
  <si>
    <t>令和　年　月　日</t>
    <phoneticPr fontId="2"/>
  </si>
  <si>
    <t>事業実施業者</t>
    <rPh sb="0" eb="2">
      <t>ジギョウ</t>
    </rPh>
    <rPh sb="2" eb="4">
      <t>ジッシ</t>
    </rPh>
    <rPh sb="4" eb="6">
      <t>ギョウシャ</t>
    </rPh>
    <phoneticPr fontId="2"/>
  </si>
  <si>
    <t>適合させる省エネレベル（該当するものいずれかにチェック）</t>
    <rPh sb="0" eb="2">
      <t>テキゴウ</t>
    </rPh>
    <rPh sb="5" eb="6">
      <t>ショウ</t>
    </rPh>
    <rPh sb="12" eb="14">
      <t>ガイトウ</t>
    </rPh>
    <phoneticPr fontId="2"/>
  </si>
  <si>
    <t>着工年月</t>
    <rPh sb="0" eb="4">
      <t>チャッコウネンゲツ</t>
    </rPh>
    <phoneticPr fontId="2"/>
  </si>
  <si>
    <t>・交付決定通知まで事業に係る契約締結及び事業の着手をしない。</t>
    <rPh sb="1" eb="3">
      <t>コウフ</t>
    </rPh>
    <phoneticPr fontId="2"/>
  </si>
  <si>
    <t>・県が行う省エネ改修事例の収集及び広報活動に協力する。</t>
    <rPh sb="22" eb="24">
      <t>キョウリョク</t>
    </rPh>
    <phoneticPr fontId="2"/>
  </si>
  <si>
    <r>
      <t>開口部、躯体等の断熱化工事（</t>
    </r>
    <r>
      <rPr>
        <sz val="8"/>
        <color rgb="FFFF0000"/>
        <rFont val="ＭＳ 明朝"/>
        <family val="1"/>
        <charset val="128"/>
      </rPr>
      <t>省エネ基準</t>
    </r>
    <r>
      <rPr>
        <sz val="8"/>
        <color theme="1"/>
        <rFont val="ＭＳ 明朝"/>
        <family val="1"/>
        <charset val="128"/>
      </rPr>
      <t>）</t>
    </r>
    <phoneticPr fontId="2"/>
  </si>
  <si>
    <r>
      <t>開口部、躯体等の断熱化工事（</t>
    </r>
    <r>
      <rPr>
        <sz val="8"/>
        <color rgb="FFFF0000"/>
        <rFont val="ＭＳ 明朝"/>
        <family val="1"/>
        <charset val="128"/>
      </rPr>
      <t>ZEH水準</t>
    </r>
    <r>
      <rPr>
        <sz val="8"/>
        <rFont val="ＭＳ 明朝"/>
        <family val="1"/>
        <charset val="128"/>
      </rPr>
      <t>）</t>
    </r>
    <rPh sb="17" eb="19">
      <t>スイジュン</t>
    </rPh>
    <phoneticPr fontId="2"/>
  </si>
  <si>
    <t>令和６年度富山県住宅省エネ改修推進モデル事業費補助金交付申請に係る代替文書</t>
    <rPh sb="0" eb="2">
      <t>レイワ</t>
    </rPh>
    <rPh sb="3" eb="5">
      <t>ネンド</t>
    </rPh>
    <rPh sb="31" eb="32">
      <t>カカ</t>
    </rPh>
    <rPh sb="33" eb="37">
      <t>ダイタイブンショ</t>
    </rPh>
    <phoneticPr fontId="2"/>
  </si>
  <si>
    <t>事業計画書（省エネ改修工事の内容の欄）</t>
    <rPh sb="0" eb="5">
      <t>ジギョウケイカクショ</t>
    </rPh>
    <rPh sb="6" eb="7">
      <t>ショウ</t>
    </rPh>
    <rPh sb="9" eb="13">
      <t>カイシュウコウジ</t>
    </rPh>
    <rPh sb="14" eb="16">
      <t>ナイヨウ</t>
    </rPh>
    <rPh sb="17" eb="18">
      <t>ラン</t>
    </rPh>
    <phoneticPr fontId="2"/>
  </si>
  <si>
    <t>交付申請額計算表（省エネ改修工事に係る部分）</t>
    <rPh sb="0" eb="5">
      <t>コウフシンセイガク</t>
    </rPh>
    <rPh sb="5" eb="8">
      <t>ケイサンヒョウ</t>
    </rPh>
    <rPh sb="9" eb="10">
      <t>ショウ</t>
    </rPh>
    <rPh sb="12" eb="16">
      <t>カイシュウコウジ</t>
    </rPh>
    <rPh sb="17" eb="18">
      <t>カカ</t>
    </rPh>
    <rPh sb="19" eb="21">
      <t>ブブン</t>
    </rPh>
    <phoneticPr fontId="2"/>
  </si>
  <si>
    <t>省エネ改修工事に係る見積書の写し</t>
    <phoneticPr fontId="2"/>
  </si>
  <si>
    <t>工事内容説明書</t>
    <phoneticPr fontId="2"/>
  </si>
  <si>
    <t>部分改修の場合にあっては、開口部、躯体等の断熱化工事が仕様基準又は誘導仕様基準に適合させるものであることが確認できる書類</t>
    <phoneticPr fontId="2"/>
  </si>
  <si>
    <t>□</t>
    <phoneticPr fontId="2"/>
  </si>
  <si>
    <t>新築時の着工年月</t>
    <rPh sb="0" eb="3">
      <t>シンチクジ</t>
    </rPh>
    <rPh sb="4" eb="8">
      <t>チャッコウネンゲツ</t>
    </rPh>
    <phoneticPr fontId="2"/>
  </si>
  <si>
    <t>増改築の内容</t>
    <rPh sb="0" eb="3">
      <t>ゾウカイチク</t>
    </rPh>
    <rPh sb="4" eb="6">
      <t>ナイヨウ</t>
    </rPh>
    <phoneticPr fontId="2"/>
  </si>
  <si>
    <t>氏名</t>
    <rPh sb="0" eb="2">
      <t>シメイ</t>
    </rPh>
    <phoneticPr fontId="2"/>
  </si>
  <si>
    <t>郵便番号</t>
    <rPh sb="0" eb="4">
      <t>ユウビンバンゴウ</t>
    </rPh>
    <phoneticPr fontId="2"/>
  </si>
  <si>
    <t>電話番号</t>
    <rPh sb="0" eb="4">
      <t>デンワバンゴウ</t>
    </rPh>
    <phoneticPr fontId="2"/>
  </si>
  <si>
    <t>メールアドレス</t>
    <phoneticPr fontId="2"/>
  </si>
  <si>
    <t>担当者氏名</t>
    <rPh sb="0" eb="5">
      <t>タントウシャシメイ</t>
    </rPh>
    <phoneticPr fontId="2"/>
  </si>
  <si>
    <t>担当者電話番号</t>
    <rPh sb="0" eb="7">
      <t>タントウシャデンワバンゴウ</t>
    </rPh>
    <phoneticPr fontId="2"/>
  </si>
  <si>
    <t>担当事業</t>
    <rPh sb="0" eb="4">
      <t>タントウジギョウ</t>
    </rPh>
    <phoneticPr fontId="2"/>
  </si>
  <si>
    <t>（注意）
　着工年月の欄は、住宅が新築された時の着工年月を記載してください。</t>
    <rPh sb="6" eb="8">
      <t>チャッコウ</t>
    </rPh>
    <rPh sb="8" eb="10">
      <t>ネンゲツ</t>
    </rPh>
    <rPh sb="11" eb="12">
      <t>ラン</t>
    </rPh>
    <rPh sb="14" eb="16">
      <t>ジュウタク</t>
    </rPh>
    <rPh sb="17" eb="19">
      <t>シンチク</t>
    </rPh>
    <rPh sb="22" eb="23">
      <t>トキ</t>
    </rPh>
    <rPh sb="24" eb="26">
      <t>チャッコウ</t>
    </rPh>
    <rPh sb="26" eb="28">
      <t>ネンゲツ</t>
    </rPh>
    <rPh sb="29" eb="31">
      <t>キサイ</t>
    </rPh>
    <phoneticPr fontId="2"/>
  </si>
  <si>
    <t>ふりがな</t>
    <phoneticPr fontId="11"/>
  </si>
  <si>
    <t>氏名</t>
    <rPh sb="0" eb="2">
      <t>シメイ</t>
    </rPh>
    <phoneticPr fontId="11"/>
  </si>
  <si>
    <t>ご自宅</t>
    <rPh sb="1" eb="3">
      <t>ジタク</t>
    </rPh>
    <phoneticPr fontId="11"/>
  </si>
  <si>
    <t>電話番号</t>
    <rPh sb="0" eb="2">
      <t>デンワ</t>
    </rPh>
    <rPh sb="2" eb="4">
      <t>バンゴウ</t>
    </rPh>
    <phoneticPr fontId="11"/>
  </si>
  <si>
    <t>振込先</t>
    <rPh sb="0" eb="2">
      <t>フリコ</t>
    </rPh>
    <rPh sb="2" eb="3">
      <t>サキ</t>
    </rPh>
    <phoneticPr fontId="11"/>
  </si>
  <si>
    <t>金融機関名</t>
    <rPh sb="0" eb="2">
      <t>キンユウ</t>
    </rPh>
    <rPh sb="2" eb="4">
      <t>キカン</t>
    </rPh>
    <rPh sb="4" eb="5">
      <t>メイ</t>
    </rPh>
    <phoneticPr fontId="11"/>
  </si>
  <si>
    <t>支店名等</t>
    <rPh sb="0" eb="3">
      <t>シテンメイ</t>
    </rPh>
    <rPh sb="3" eb="4">
      <t>トウ</t>
    </rPh>
    <phoneticPr fontId="11"/>
  </si>
  <si>
    <t>口座番号</t>
    <rPh sb="0" eb="2">
      <t>コウザ</t>
    </rPh>
    <rPh sb="2" eb="4">
      <t>バンゴウ</t>
    </rPh>
    <phoneticPr fontId="11"/>
  </si>
  <si>
    <t>年　　　月　　　日</t>
    <phoneticPr fontId="2"/>
  </si>
  <si>
    <t>生年月日　</t>
    <rPh sb="0" eb="2">
      <t>セイネン</t>
    </rPh>
    <rPh sb="2" eb="3">
      <t>ツキ</t>
    </rPh>
    <rPh sb="3" eb="4">
      <t>ヒ</t>
    </rPh>
    <phoneticPr fontId="11"/>
  </si>
  <si>
    <t>その他の内容
（　　　　　　　　　　　）</t>
    <rPh sb="4" eb="6">
      <t>ナイヨウ</t>
    </rPh>
    <phoneticPr fontId="11"/>
  </si>
  <si>
    <t>口座振替等届出</t>
    <rPh sb="0" eb="1">
      <t>クチ</t>
    </rPh>
    <rPh sb="1" eb="2">
      <t>ザ</t>
    </rPh>
    <rPh sb="2" eb="3">
      <t>ブルイ</t>
    </rPh>
    <rPh sb="3" eb="4">
      <t>テイ</t>
    </rPh>
    <rPh sb="4" eb="5">
      <t>トウ</t>
    </rPh>
    <rPh sb="5" eb="6">
      <t>トドケ</t>
    </rPh>
    <rPh sb="6" eb="7">
      <t>デ</t>
    </rPh>
    <phoneticPr fontId="11"/>
  </si>
  <si>
    <t>住所</t>
    <rPh sb="0" eb="1">
      <t>ジュウ</t>
    </rPh>
    <rPh sb="1" eb="2">
      <t>トコロ</t>
    </rPh>
    <phoneticPr fontId="11"/>
  </si>
  <si>
    <r>
      <rPr>
        <sz val="9.5"/>
        <rFont val="ＭＳ 明朝"/>
        <family val="1"/>
        <charset val="128"/>
      </rPr>
      <t>(フリガナ)</t>
    </r>
    <r>
      <rPr>
        <sz val="10.5"/>
        <rFont val="ＭＳ 明朝"/>
        <family val="1"/>
        <charset val="128"/>
      </rPr>
      <t xml:space="preserve">
口座名義</t>
    </r>
    <rPh sb="7" eb="9">
      <t>コウザ</t>
    </rPh>
    <rPh sb="9" eb="11">
      <t>メイギ</t>
    </rPh>
    <phoneticPr fontId="11"/>
  </si>
  <si>
    <t>債主コード※2</t>
    <rPh sb="0" eb="2">
      <t>サイシュ</t>
    </rPh>
    <phoneticPr fontId="11"/>
  </si>
  <si>
    <t>預金種類※1</t>
    <rPh sb="0" eb="2">
      <t>ヨキン</t>
    </rPh>
    <rPh sb="2" eb="4">
      <t>シュルイ</t>
    </rPh>
    <phoneticPr fontId="11"/>
  </si>
  <si>
    <t>〒</t>
    <phoneticPr fontId="11"/>
  </si>
  <si>
    <t>所属法人等の名称</t>
    <rPh sb="0" eb="2">
      <t>ショゾク</t>
    </rPh>
    <rPh sb="2" eb="5">
      <t>ホウジントウ</t>
    </rPh>
    <rPh sb="6" eb="8">
      <t>メイショウ</t>
    </rPh>
    <phoneticPr fontId="2"/>
  </si>
  <si>
    <t>名称</t>
    <rPh sb="0" eb="2">
      <t>メイショウ</t>
    </rPh>
    <phoneticPr fontId="2"/>
  </si>
  <si>
    <t>※1　普通預金（総合口座も含む）又はその他のいずれかを記載してください。
※2　記入不要です。</t>
    <rPh sb="3" eb="5">
      <t>フツウ</t>
    </rPh>
    <rPh sb="5" eb="7">
      <t>ヨキン</t>
    </rPh>
    <rPh sb="8" eb="10">
      <t>ソウゴウ</t>
    </rPh>
    <rPh sb="10" eb="12">
      <t>コウザ</t>
    </rPh>
    <rPh sb="13" eb="14">
      <t>フク</t>
    </rPh>
    <rPh sb="16" eb="17">
      <t>マタ</t>
    </rPh>
    <rPh sb="20" eb="21">
      <t>タ</t>
    </rPh>
    <rPh sb="27" eb="29">
      <t>キサイ</t>
    </rPh>
    <rPh sb="40" eb="42">
      <t>キニュウ</t>
    </rPh>
    <rPh sb="42" eb="44">
      <t>フヨウ</t>
    </rPh>
    <phoneticPr fontId="11"/>
  </si>
  <si>
    <t>改修前のドアの製品名、仕様</t>
    <rPh sb="0" eb="3">
      <t>カイシュウマエ</t>
    </rPh>
    <rPh sb="7" eb="10">
      <t>セイヒンメイ</t>
    </rPh>
    <rPh sb="11" eb="13">
      <t>シヨウ</t>
    </rPh>
    <phoneticPr fontId="2"/>
  </si>
  <si>
    <t>　改修工事をする窓ごとに記載してください。
　改修前の状態は、過去の設計図書や目視などにより確認してください。設計図書で確認した場合はその写しを、目視で確認した場合は根拠となる写真を併せて提出してください。
　記載内容について提出前に必ず施工業者の確認を受けてください。</t>
    <rPh sb="1" eb="5">
      <t>カイシュウコウジ</t>
    </rPh>
    <rPh sb="8" eb="9">
      <t>マド</t>
    </rPh>
    <rPh sb="12" eb="14">
      <t>キサイ</t>
    </rPh>
    <rPh sb="23" eb="26">
      <t>カイシュウマエ</t>
    </rPh>
    <rPh sb="27" eb="29">
      <t>ジョウタイ</t>
    </rPh>
    <rPh sb="31" eb="33">
      <t>カコ</t>
    </rPh>
    <rPh sb="34" eb="38">
      <t>セッケイトショ</t>
    </rPh>
    <rPh sb="39" eb="41">
      <t>モクシ</t>
    </rPh>
    <rPh sb="46" eb="48">
      <t>カクニン</t>
    </rPh>
    <rPh sb="55" eb="59">
      <t>セッケイトショ</t>
    </rPh>
    <rPh sb="60" eb="62">
      <t>カクニン</t>
    </rPh>
    <rPh sb="64" eb="66">
      <t>バアイ</t>
    </rPh>
    <rPh sb="69" eb="70">
      <t>ウツ</t>
    </rPh>
    <rPh sb="73" eb="75">
      <t>モクシ</t>
    </rPh>
    <rPh sb="76" eb="78">
      <t>カクニン</t>
    </rPh>
    <rPh sb="80" eb="82">
      <t>バアイ</t>
    </rPh>
    <rPh sb="83" eb="85">
      <t>コンキョ</t>
    </rPh>
    <rPh sb="88" eb="90">
      <t>シャシン</t>
    </rPh>
    <rPh sb="91" eb="92">
      <t>アワ</t>
    </rPh>
    <rPh sb="94" eb="96">
      <t>テイシュツ</t>
    </rPh>
    <rPh sb="105" eb="109">
      <t>キサイナイヨウ</t>
    </rPh>
    <rPh sb="113" eb="116">
      <t>テイシュツマエ</t>
    </rPh>
    <rPh sb="117" eb="118">
      <t>カナラ</t>
    </rPh>
    <rPh sb="119" eb="123">
      <t>セコウギョウシャ</t>
    </rPh>
    <rPh sb="124" eb="126">
      <t>カクニン</t>
    </rPh>
    <rPh sb="127" eb="128">
      <t>ウ</t>
    </rPh>
    <phoneticPr fontId="2"/>
  </si>
  <si>
    <t>※1　戸枠の枠外寸法を記載してください。
※2　単板ガラス、ペアガラス、トリプルガラスのいずれかを記載してください。
※3　ペアガラス又はトリプルガラスの場合のみ記載してください。</t>
    <rPh sb="3" eb="5">
      <t>トワク</t>
    </rPh>
    <rPh sb="6" eb="10">
      <t>ワクガイスンポウ</t>
    </rPh>
    <rPh sb="11" eb="13">
      <t>キサイ</t>
    </rPh>
    <phoneticPr fontId="2"/>
  </si>
  <si>
    <r>
      <t>　ドアのガラスの種類</t>
    </r>
    <r>
      <rPr>
        <vertAlign val="superscript"/>
        <sz val="10.5"/>
        <color theme="1"/>
        <rFont val="ＭＳ 明朝"/>
        <family val="1"/>
        <charset val="128"/>
      </rPr>
      <t>※2</t>
    </r>
    <rPh sb="8" eb="10">
      <t>シュルイ</t>
    </rPh>
    <phoneticPr fontId="2"/>
  </si>
  <si>
    <r>
      <t>　Low-Eかどうか</t>
    </r>
    <r>
      <rPr>
        <vertAlign val="superscript"/>
        <sz val="10.5"/>
        <color theme="1"/>
        <rFont val="ＭＳ 明朝"/>
        <family val="1"/>
        <charset val="128"/>
      </rPr>
      <t>※3</t>
    </r>
    <phoneticPr fontId="2"/>
  </si>
  <si>
    <r>
      <t>　中空層の厚さ</t>
    </r>
    <r>
      <rPr>
        <vertAlign val="superscript"/>
        <sz val="10.5"/>
        <color theme="1"/>
        <rFont val="ＭＳ 明朝"/>
        <family val="1"/>
        <charset val="128"/>
      </rPr>
      <t>※3</t>
    </r>
    <rPh sb="1" eb="4">
      <t>チュウクウソウ</t>
    </rPh>
    <rPh sb="5" eb="6">
      <t>アツ</t>
    </rPh>
    <phoneticPr fontId="2"/>
  </si>
  <si>
    <r>
      <t>　ガス入りかどうか</t>
    </r>
    <r>
      <rPr>
        <vertAlign val="superscript"/>
        <sz val="10.5"/>
        <color theme="1"/>
        <rFont val="ＭＳ 明朝"/>
        <family val="1"/>
        <charset val="128"/>
      </rPr>
      <t>※3</t>
    </r>
    <rPh sb="3" eb="4">
      <t>イ</t>
    </rPh>
    <phoneticPr fontId="2"/>
  </si>
  <si>
    <r>
      <t>　ガラスの種類</t>
    </r>
    <r>
      <rPr>
        <vertAlign val="superscript"/>
        <sz val="10.5"/>
        <color theme="1"/>
        <rFont val="ＭＳ 明朝"/>
        <family val="1"/>
        <charset val="128"/>
      </rPr>
      <t>※2</t>
    </r>
    <rPh sb="5" eb="7">
      <t>シュルイ</t>
    </rPh>
    <phoneticPr fontId="2"/>
  </si>
  <si>
    <t>改修に使用する製品の名称、仕様</t>
    <rPh sb="0" eb="2">
      <t>カイシュウ</t>
    </rPh>
    <rPh sb="10" eb="12">
      <t>メイショウ</t>
    </rPh>
    <rPh sb="13" eb="15">
      <t>シヨウ</t>
    </rPh>
    <phoneticPr fontId="2"/>
  </si>
  <si>
    <t>改修に使用する製品の名称、仕様</t>
    <rPh sb="7" eb="9">
      <t>セイヒン</t>
    </rPh>
    <rPh sb="10" eb="12">
      <t>メイショウ</t>
    </rPh>
    <rPh sb="13" eb="15">
      <t>シヨウ</t>
    </rPh>
    <phoneticPr fontId="2"/>
  </si>
  <si>
    <r>
      <t>内窓について</t>
    </r>
    <r>
      <rPr>
        <sz val="9"/>
        <color theme="1"/>
        <rFont val="ＭＳ 明朝"/>
        <family val="1"/>
        <charset val="128"/>
      </rPr>
      <t>（二重窓の場合のみ）</t>
    </r>
    <rPh sb="0" eb="2">
      <t>ウチマド</t>
    </rPh>
    <rPh sb="7" eb="10">
      <t>ニジュウマド</t>
    </rPh>
    <rPh sb="11" eb="13">
      <t>バアイ</t>
    </rPh>
    <phoneticPr fontId="2"/>
  </si>
  <si>
    <t>※1　サッシ枠の枠外寸法を記載してください。
※2　単板ガラス、ペアガラス、トリプルガラスのいずれかを記載してください。
※3　ペアガラス又はトリプルガラスの場合のみ記載してください。</t>
    <rPh sb="13" eb="15">
      <t>キサイ</t>
    </rPh>
    <rPh sb="26" eb="28">
      <t>タンバン</t>
    </rPh>
    <rPh sb="51" eb="53">
      <t>キサイ</t>
    </rPh>
    <phoneticPr fontId="2"/>
  </si>
  <si>
    <t>今回施工する部分の面積（㎡）</t>
    <rPh sb="0" eb="2">
      <t>コンカイ</t>
    </rPh>
    <rPh sb="2" eb="4">
      <t>セコウ</t>
    </rPh>
    <rPh sb="6" eb="8">
      <t>ブブン</t>
    </rPh>
    <rPh sb="9" eb="11">
      <t>メンセキ</t>
    </rPh>
    <phoneticPr fontId="2"/>
  </si>
  <si>
    <t>改修に使用する断熱材の熱伝導率（W/m･K）</t>
    <rPh sb="7" eb="10">
      <t>ダンネツザイ</t>
    </rPh>
    <rPh sb="11" eb="12">
      <t>ネツ</t>
    </rPh>
    <rPh sb="12" eb="15">
      <t>デンドウリツ</t>
    </rPh>
    <phoneticPr fontId="2"/>
  </si>
  <si>
    <t>富山県知事　　　　殿</t>
    <phoneticPr fontId="2"/>
  </si>
  <si>
    <t>　提出することができない書類（該当書類にチェック）</t>
    <rPh sb="1" eb="3">
      <t>テイシュツ</t>
    </rPh>
    <rPh sb="12" eb="14">
      <t>ショルイ</t>
    </rPh>
    <rPh sb="15" eb="19">
      <t>ガイトウショルイ</t>
    </rPh>
    <phoneticPr fontId="2"/>
  </si>
  <si>
    <t>（注意）
　省エネ診断の概要の欄及び省エネ化のための計画の作成の概要の欄は、これらの事業を実施する場合にのみ事業の概要を記載してください。</t>
    <rPh sb="6" eb="7">
      <t>ショウ</t>
    </rPh>
    <rPh sb="9" eb="11">
      <t>シンダン</t>
    </rPh>
    <rPh sb="12" eb="14">
      <t>ガイヨウ</t>
    </rPh>
    <rPh sb="15" eb="16">
      <t>ラン</t>
    </rPh>
    <rPh sb="16" eb="17">
      <t>オヨ</t>
    </rPh>
    <rPh sb="35" eb="36">
      <t>ラン</t>
    </rPh>
    <rPh sb="42" eb="44">
      <t>ジギョウ</t>
    </rPh>
    <rPh sb="45" eb="47">
      <t>ジッシ</t>
    </rPh>
    <rPh sb="49" eb="51">
      <t>バアイ</t>
    </rPh>
    <rPh sb="54" eb="56">
      <t>ジギョウ</t>
    </rPh>
    <rPh sb="57" eb="59">
      <t>ガイヨウ</t>
    </rPh>
    <rPh sb="60" eb="62">
      <t>キサイ</t>
    </rPh>
    <phoneticPr fontId="2"/>
  </si>
  <si>
    <t>建築物全体</t>
    <rPh sb="0" eb="5">
      <t>ケンチクブツゼンタイ</t>
    </rPh>
    <phoneticPr fontId="2"/>
  </si>
  <si>
    <t>住宅の部分</t>
    <rPh sb="3" eb="5">
      <t>ブブン</t>
    </rPh>
    <phoneticPr fontId="2"/>
  </si>
  <si>
    <t>全体改修</t>
    <rPh sb="0" eb="4">
      <t>ゼンタイカイシュウ</t>
    </rPh>
    <phoneticPr fontId="2"/>
  </si>
  <si>
    <t>部分改修</t>
    <rPh sb="0" eb="4">
      <t>ブブンカイシュウ</t>
    </rPh>
    <phoneticPr fontId="2"/>
  </si>
  <si>
    <t>関係書類
　１　事業計画書
　２　その他関係書類</t>
    <rPh sb="0" eb="4">
      <t>カンケイショルイ</t>
    </rPh>
    <rPh sb="8" eb="13">
      <t>ジギョウケイカクショ</t>
    </rPh>
    <rPh sb="19" eb="20">
      <t>タ</t>
    </rPh>
    <rPh sb="20" eb="22">
      <t>カンケイ</t>
    </rPh>
    <rPh sb="22" eb="24">
      <t>ショルイ</t>
    </rPh>
    <phoneticPr fontId="2"/>
  </si>
  <si>
    <t>・事業に係る住宅について、過去に本補助金の交付を受けていない。</t>
    <rPh sb="1" eb="3">
      <t>ジギョウ</t>
    </rPh>
    <rPh sb="4" eb="5">
      <t>カカ</t>
    </rPh>
    <rPh sb="6" eb="8">
      <t>ジュウタク</t>
    </rPh>
    <rPh sb="13" eb="15">
      <t>カコ</t>
    </rPh>
    <rPh sb="16" eb="20">
      <t>ホンホジョキン</t>
    </rPh>
    <rPh sb="21" eb="23">
      <t>コウフ</t>
    </rPh>
    <rPh sb="24" eb="25">
      <t>ウ</t>
    </rPh>
    <phoneticPr fontId="2"/>
  </si>
  <si>
    <t>　改修工事をする部分ごとに記載してください。
　既存の断熱材の状態は、過去の設計図書や屋根裏、軒下の目視などにより確認してください。断熱材の厚さは、設計図書で確認できない場合、釘を刺すなどして確認してください。設計図書で確認した場合はその写しを、目視で確認した場合は根拠となる写真を併せて提出してください。目視で確認できない場所は、無理に確認しなくても構いません。
　記載内容について提出前に必ず施工業者の確認を受けてください。</t>
    <rPh sb="8" eb="10">
      <t>ブブン</t>
    </rPh>
    <rPh sb="24" eb="26">
      <t>キソン</t>
    </rPh>
    <rPh sb="27" eb="30">
      <t>ダンネツザイ</t>
    </rPh>
    <rPh sb="43" eb="46">
      <t>ヤネウラ</t>
    </rPh>
    <rPh sb="47" eb="49">
      <t>ノキシタ</t>
    </rPh>
    <rPh sb="66" eb="69">
      <t>ダンネツザイ</t>
    </rPh>
    <rPh sb="70" eb="71">
      <t>アツ</t>
    </rPh>
    <rPh sb="74" eb="78">
      <t>セッケイトショ</t>
    </rPh>
    <rPh sb="79" eb="81">
      <t>カクニン</t>
    </rPh>
    <rPh sb="85" eb="87">
      <t>バアイ</t>
    </rPh>
    <rPh sb="88" eb="89">
      <t>クギ</t>
    </rPh>
    <rPh sb="90" eb="91">
      <t>サ</t>
    </rPh>
    <rPh sb="96" eb="98">
      <t>カクニン</t>
    </rPh>
    <rPh sb="141" eb="142">
      <t>アワ</t>
    </rPh>
    <rPh sb="153" eb="155">
      <t>モクシ</t>
    </rPh>
    <rPh sb="156" eb="158">
      <t>カクニン</t>
    </rPh>
    <rPh sb="162" eb="164">
      <t>バショ</t>
    </rPh>
    <rPh sb="166" eb="168">
      <t>ムリ</t>
    </rPh>
    <rPh sb="169" eb="171">
      <t>カクニン</t>
    </rPh>
    <rPh sb="176" eb="177">
      <t>カマ</t>
    </rPh>
    <phoneticPr fontId="2"/>
  </si>
  <si>
    <t>補助要件の確認</t>
    <rPh sb="0" eb="4">
      <t>ホジョヨウケン</t>
    </rPh>
    <rPh sb="5" eb="7">
      <t>カクニン</t>
    </rPh>
    <phoneticPr fontId="2"/>
  </si>
  <si>
    <t>以下の事項に相違ないことを確認しました。（確認したものにチェック）</t>
    <rPh sb="21" eb="23">
      <t>カクニン</t>
    </rPh>
    <phoneticPr fontId="2"/>
  </si>
  <si>
    <t>２　変更の理由</t>
    <rPh sb="5" eb="7">
      <t>リユウ</t>
    </rPh>
    <phoneticPr fontId="2"/>
  </si>
  <si>
    <t>３　関係書類</t>
    <rPh sb="2" eb="6">
      <t>カンケイショルイ</t>
    </rPh>
    <phoneticPr fontId="2"/>
  </si>
  <si>
    <t>交付申請書の添付書類のうち変更に係るもの</t>
    <rPh sb="0" eb="5">
      <t>コウフシンセイショ</t>
    </rPh>
    <rPh sb="6" eb="10">
      <t>テンプショルイ</t>
    </rPh>
    <rPh sb="13" eb="15">
      <t>ヘンコウ</t>
    </rPh>
    <rPh sb="16" eb="17">
      <t>カカ</t>
    </rPh>
    <phoneticPr fontId="2"/>
  </si>
  <si>
    <t>様式第３号</t>
    <rPh sb="0" eb="3">
      <t>ヨウシキダイ</t>
    </rPh>
    <rPh sb="4" eb="5">
      <t>ゴウ</t>
    </rPh>
    <phoneticPr fontId="2"/>
  </si>
  <si>
    <t>令和　年　月　日付け富山県指令建第　号</t>
    <rPh sb="0" eb="2">
      <t>レイワ</t>
    </rPh>
    <rPh sb="3" eb="4">
      <t>ネン</t>
    </rPh>
    <rPh sb="5" eb="6">
      <t>ガツ</t>
    </rPh>
    <rPh sb="7" eb="8">
      <t>ニチ</t>
    </rPh>
    <rPh sb="8" eb="9">
      <t>ヅ</t>
    </rPh>
    <rPh sb="10" eb="15">
      <t>トヤマケンシレイ</t>
    </rPh>
    <rPh sb="15" eb="16">
      <t>ケン</t>
    </rPh>
    <rPh sb="16" eb="17">
      <t>ダイ</t>
    </rPh>
    <rPh sb="18" eb="19">
      <t>ゴウ</t>
    </rPh>
    <phoneticPr fontId="2"/>
  </si>
  <si>
    <t>１　変更の内容</t>
    <rPh sb="5" eb="7">
      <t>ナイヨウ</t>
    </rPh>
    <phoneticPr fontId="2"/>
  </si>
  <si>
    <t>ふりがな</t>
    <phoneticPr fontId="2"/>
  </si>
  <si>
    <t>増改築の履歴（床面積の増減を伴わないリフォーム等は記載不要）</t>
    <rPh sb="0" eb="3">
      <t>ゾウカイチク</t>
    </rPh>
    <rPh sb="4" eb="6">
      <t>リレキ</t>
    </rPh>
    <rPh sb="7" eb="10">
      <t>ユカメンセキ</t>
    </rPh>
    <rPh sb="11" eb="13">
      <t>ゾウゲン</t>
    </rPh>
    <rPh sb="14" eb="15">
      <t>トモナ</t>
    </rPh>
    <rPh sb="23" eb="24">
      <t>トウ</t>
    </rPh>
    <rPh sb="25" eb="29">
      <t>キサイフヨウ</t>
    </rPh>
    <phoneticPr fontId="2"/>
  </si>
  <si>
    <t>適合させる省エネレベル</t>
    <phoneticPr fontId="2"/>
  </si>
  <si>
    <t>省エネ基準</t>
    <rPh sb="0" eb="1">
      <t>ショウ</t>
    </rPh>
    <rPh sb="3" eb="5">
      <t>キジュン</t>
    </rPh>
    <phoneticPr fontId="2"/>
  </si>
  <si>
    <t>ZEH水準</t>
    <rPh sb="3" eb="5">
      <t>スイジュン</t>
    </rPh>
    <phoneticPr fontId="2"/>
  </si>
  <si>
    <t>適合させる省エネレベル</t>
    <rPh sb="0" eb="2">
      <t>テキゴウ</t>
    </rPh>
    <rPh sb="5" eb="6">
      <t>ショウ</t>
    </rPh>
    <phoneticPr fontId="2"/>
  </si>
  <si>
    <t>BELS等の評価書等の写し</t>
    <rPh sb="4" eb="5">
      <t>トウ</t>
    </rPh>
    <rPh sb="6" eb="10">
      <t>ヒョウカショトウ</t>
    </rPh>
    <rPh sb="11" eb="12">
      <t>ウツ</t>
    </rPh>
    <phoneticPr fontId="2"/>
  </si>
  <si>
    <t>省エネ改修の区分</t>
    <phoneticPr fontId="2"/>
  </si>
  <si>
    <t>補助金額計算表</t>
    <rPh sb="0" eb="3">
      <t>ホジョキン</t>
    </rPh>
    <rPh sb="3" eb="4">
      <t>ガク</t>
    </rPh>
    <rPh sb="4" eb="6">
      <t>ケイサン</t>
    </rPh>
    <rPh sb="6" eb="7">
      <t>ヒョウ</t>
    </rPh>
    <phoneticPr fontId="2"/>
  </si>
  <si>
    <t>添付様式第２号</t>
    <rPh sb="0" eb="2">
      <t>テンプ</t>
    </rPh>
    <rPh sb="2" eb="5">
      <t>ヨウシキダイ</t>
    </rPh>
    <rPh sb="6" eb="7">
      <t>ゴウ</t>
    </rPh>
    <phoneticPr fontId="2"/>
  </si>
  <si>
    <t>様式第４号</t>
    <rPh sb="0" eb="3">
      <t>ヨウシキダイ</t>
    </rPh>
    <rPh sb="4" eb="5">
      <t>ゴウ</t>
    </rPh>
    <phoneticPr fontId="2"/>
  </si>
  <si>
    <t>添付様式第６号</t>
    <phoneticPr fontId="11"/>
  </si>
  <si>
    <t>で交付決定のあった令和　　年度富山県</t>
    <phoneticPr fontId="2"/>
  </si>
  <si>
    <t>令和　年度富山県住宅省エネ改修推進モデル事業費補助金実績報告書</t>
    <rPh sb="0" eb="2">
      <t>レイワ</t>
    </rPh>
    <rPh sb="3" eb="5">
      <t>ネンド</t>
    </rPh>
    <rPh sb="5" eb="8">
      <t>トヤマケン</t>
    </rPh>
    <rPh sb="8" eb="10">
      <t>ジュウタク</t>
    </rPh>
    <rPh sb="10" eb="11">
      <t>ショウ</t>
    </rPh>
    <rPh sb="13" eb="15">
      <t>カイシュウ</t>
    </rPh>
    <rPh sb="15" eb="17">
      <t>スイシン</t>
    </rPh>
    <rPh sb="20" eb="22">
      <t>ジギョウ</t>
    </rPh>
    <rPh sb="22" eb="23">
      <t>ヒ</t>
    </rPh>
    <rPh sb="23" eb="26">
      <t>ホジョキン</t>
    </rPh>
    <rPh sb="26" eb="28">
      <t>ジッセキ</t>
    </rPh>
    <rPh sb="28" eb="31">
      <t>ホウコクショ</t>
    </rPh>
    <phoneticPr fontId="2"/>
  </si>
  <si>
    <t>添付様式第７号</t>
    <rPh sb="0" eb="2">
      <t>テンプ</t>
    </rPh>
    <rPh sb="2" eb="5">
      <t>ヨウシキダイ</t>
    </rPh>
    <rPh sb="6" eb="7">
      <t>ゴウ</t>
    </rPh>
    <phoneticPr fontId="2"/>
  </si>
  <si>
    <t>令和　年度富山県住宅省エネ改修推進モデル事業費補助金事業内容等変更承認及び同事業費補助金変更交付申請書</t>
    <rPh sb="0" eb="2">
      <t>レイワ</t>
    </rPh>
    <rPh sb="3" eb="5">
      <t>ネンド</t>
    </rPh>
    <rPh sb="22" eb="23">
      <t>ヒ</t>
    </rPh>
    <rPh sb="23" eb="26">
      <t>ホジョキン</t>
    </rPh>
    <rPh sb="26" eb="28">
      <t>ジギョウ</t>
    </rPh>
    <phoneticPr fontId="2"/>
  </si>
  <si>
    <t>で交付決定のあった令和　年度富山県住宅</t>
    <rPh sb="1" eb="5">
      <t>コウフケッテイ</t>
    </rPh>
    <rPh sb="9" eb="11">
      <t>レイワ</t>
    </rPh>
    <rPh sb="12" eb="14">
      <t>ネンド</t>
    </rPh>
    <phoneticPr fontId="2"/>
  </si>
  <si>
    <t>添付様式第３号</t>
    <rPh sb="0" eb="2">
      <t>テンプ</t>
    </rPh>
    <rPh sb="2" eb="5">
      <t>ヨウシキダイ</t>
    </rPh>
    <rPh sb="6" eb="7">
      <t>ゴウ</t>
    </rPh>
    <phoneticPr fontId="2"/>
  </si>
  <si>
    <t>添付様式第４号</t>
    <rPh sb="0" eb="2">
      <t>テンプ</t>
    </rPh>
    <rPh sb="2" eb="5">
      <t>ヨウシキダイ</t>
    </rPh>
    <rPh sb="6" eb="7">
      <t>ゴウ</t>
    </rPh>
    <phoneticPr fontId="2"/>
  </si>
  <si>
    <t>添付様式第５号</t>
    <rPh sb="0" eb="2">
      <t>テンプ</t>
    </rPh>
    <rPh sb="2" eb="5">
      <t>ヨウシキダイ</t>
    </rPh>
    <rPh sb="6" eb="7">
      <t>ゴウ</t>
    </rPh>
    <phoneticPr fontId="2"/>
  </si>
  <si>
    <t>交付申請額計算表</t>
    <rPh sb="0" eb="4">
      <t>コウフシンセイ</t>
    </rPh>
    <rPh sb="4" eb="5">
      <t>ガク</t>
    </rPh>
    <rPh sb="5" eb="7">
      <t>ケイサン</t>
    </rPh>
    <rPh sb="7" eb="8">
      <t>ヒョウ</t>
    </rPh>
    <phoneticPr fontId="2"/>
  </si>
  <si>
    <t>引戸：1.0㎡≦面積＜3.0㎡</t>
    <rPh sb="0" eb="1">
      <t>ヒ</t>
    </rPh>
    <rPh sb="1" eb="2">
      <t>ト</t>
    </rPh>
    <phoneticPr fontId="2"/>
  </si>
  <si>
    <t>その他の断熱化工事（ここに具体的に記載）※全体改修の場合のみ</t>
    <rPh sb="2" eb="3">
      <t>タ</t>
    </rPh>
    <rPh sb="4" eb="7">
      <t>ダンネツカ</t>
    </rPh>
    <rPh sb="7" eb="9">
      <t>コウジ</t>
    </rPh>
    <rPh sb="13" eb="15">
      <t>グタイ</t>
    </rPh>
    <rPh sb="15" eb="16">
      <t>テキ</t>
    </rPh>
    <rPh sb="17" eb="19">
      <t>キサイ</t>
    </rPh>
    <rPh sb="26" eb="28">
      <t>バアイ</t>
    </rPh>
    <phoneticPr fontId="2"/>
  </si>
  <si>
    <t>その他の断熱化工事（ここに具体的に記載）※全体改修の場合のみ</t>
    <rPh sb="2" eb="3">
      <t>タ</t>
    </rPh>
    <rPh sb="4" eb="7">
      <t>ダンネツカ</t>
    </rPh>
    <rPh sb="7" eb="9">
      <t>コウジ</t>
    </rPh>
    <rPh sb="13" eb="15">
      <t>グタイ</t>
    </rPh>
    <rPh sb="15" eb="16">
      <t>テキ</t>
    </rPh>
    <rPh sb="17" eb="19">
      <t>キサイ</t>
    </rPh>
    <phoneticPr fontId="2"/>
  </si>
  <si>
    <t>その他の設備（ここに具体的に記載）※全体改修の場合のみ</t>
    <rPh sb="4" eb="6">
      <t>セツビ</t>
    </rPh>
    <phoneticPr fontId="2"/>
  </si>
  <si>
    <t>様式第５号</t>
    <rPh sb="0" eb="3">
      <t>ヨウシキダイ</t>
    </rPh>
    <rPh sb="4" eb="5">
      <t>ゴウ</t>
    </rPh>
    <phoneticPr fontId="2"/>
  </si>
  <si>
    <t>事業実績書</t>
    <rPh sb="0" eb="2">
      <t>ジギョウ</t>
    </rPh>
    <rPh sb="2" eb="4">
      <t>ジッセキ</t>
    </rPh>
    <rPh sb="4" eb="5">
      <t>ショ</t>
    </rPh>
    <phoneticPr fontId="2"/>
  </si>
  <si>
    <t>住宅・事業の概要</t>
    <rPh sb="0" eb="2">
      <t>ジュウタク</t>
    </rPh>
    <rPh sb="3" eb="5">
      <t>ジギョウ</t>
    </rPh>
    <rPh sb="6" eb="8">
      <t>ガイヨウ</t>
    </rPh>
    <phoneticPr fontId="2"/>
  </si>
  <si>
    <t>事業着手年月日</t>
    <rPh sb="0" eb="2">
      <t>ジギョウ</t>
    </rPh>
    <rPh sb="2" eb="4">
      <t>チャクシュ</t>
    </rPh>
    <rPh sb="4" eb="7">
      <t>ネンガッピ</t>
    </rPh>
    <phoneticPr fontId="2"/>
  </si>
  <si>
    <t>事業完了年月日</t>
    <rPh sb="0" eb="2">
      <t>ジギョウ</t>
    </rPh>
    <rPh sb="2" eb="4">
      <t>カンリョウ</t>
    </rPh>
    <rPh sb="4" eb="7">
      <t>ネンガッピ</t>
    </rPh>
    <phoneticPr fontId="2"/>
  </si>
  <si>
    <t>部分改修</t>
    <rPh sb="0" eb="2">
      <t>ブブン</t>
    </rPh>
    <rPh sb="2" eb="4">
      <t>カイシュウ</t>
    </rPh>
    <phoneticPr fontId="2"/>
  </si>
  <si>
    <t>適合させた省エネ性能の水準（該当するものいずれかにチェック）</t>
    <rPh sb="0" eb="2">
      <t>テキゴウ</t>
    </rPh>
    <rPh sb="5" eb="6">
      <t>ショウ</t>
    </rPh>
    <rPh sb="8" eb="10">
      <t>セイノウ</t>
    </rPh>
    <rPh sb="11" eb="13">
      <t>スイジュン</t>
    </rPh>
    <rPh sb="14" eb="16">
      <t>ガイトウ</t>
    </rPh>
    <phoneticPr fontId="2"/>
  </si>
  <si>
    <t>　省エネ基準相当</t>
    <rPh sb="1" eb="2">
      <t>ショウ</t>
    </rPh>
    <rPh sb="4" eb="6">
      <t>キジュン</t>
    </rPh>
    <rPh sb="6" eb="8">
      <t>ソウトウ</t>
    </rPh>
    <phoneticPr fontId="2"/>
  </si>
  <si>
    <t>　ZEH水準相当</t>
    <rPh sb="4" eb="6">
      <t>スイジュン</t>
    </rPh>
    <rPh sb="6" eb="8">
      <t>ソウトウ</t>
    </rPh>
    <phoneticPr fontId="2"/>
  </si>
  <si>
    <t>既存開口部(窓・ドア)の断熱化</t>
    <rPh sb="14" eb="15">
      <t>カ</t>
    </rPh>
    <phoneticPr fontId="2"/>
  </si>
  <si>
    <t>既存開口部の数</t>
    <rPh sb="0" eb="2">
      <t>キゾン</t>
    </rPh>
    <rPh sb="2" eb="5">
      <t>カイコウブ</t>
    </rPh>
    <rPh sb="6" eb="7">
      <t>カズ</t>
    </rPh>
    <phoneticPr fontId="2"/>
  </si>
  <si>
    <t>躯体等の断熱化</t>
    <rPh sb="6" eb="7">
      <t>カ</t>
    </rPh>
    <phoneticPr fontId="2"/>
  </si>
  <si>
    <t>　　（具体内容：</t>
    <rPh sb="3" eb="7">
      <t>グタイナイヨウ</t>
    </rPh>
    <phoneticPr fontId="2"/>
  </si>
  <si>
    <t>事業実施業者</t>
    <rPh sb="0" eb="2">
      <t>ジギョウ</t>
    </rPh>
    <rPh sb="2" eb="4">
      <t>ジッシ</t>
    </rPh>
    <rPh sb="4" eb="6">
      <t>ギョウシャ</t>
    </rPh>
    <rPh sb="5" eb="6">
      <t>セギョウ</t>
    </rPh>
    <phoneticPr fontId="2"/>
  </si>
  <si>
    <t>補助金額</t>
    <rPh sb="0" eb="2">
      <t>ホジョ</t>
    </rPh>
    <rPh sb="2" eb="4">
      <t>キンガク</t>
    </rPh>
    <phoneticPr fontId="2"/>
  </si>
  <si>
    <t>補助対象経費の合計（①＋②＋③＋④＋⑤）</t>
    <rPh sb="7" eb="9">
      <t>ゴウケイ</t>
    </rPh>
    <phoneticPr fontId="2"/>
  </si>
  <si>
    <t>交付申請額（⑧＋⑨（千円未満切り捨て、限度額1,200,000円））</t>
    <rPh sb="0" eb="5">
      <t>コウフシンセイガク</t>
    </rPh>
    <rPh sb="10" eb="15">
      <t>センエンミマンキ</t>
    </rPh>
    <rPh sb="16" eb="17">
      <t>ス</t>
    </rPh>
    <rPh sb="19" eb="22">
      <t>ゲンドガク</t>
    </rPh>
    <rPh sb="31" eb="32">
      <t>エン</t>
    </rPh>
    <phoneticPr fontId="2"/>
  </si>
  <si>
    <t>省エネ診断、省エネ化のための計画の策定に係る補助金額の算定（④×2/3＋⑤×2/3）</t>
    <rPh sb="0" eb="1">
      <t>ショウ</t>
    </rPh>
    <rPh sb="3" eb="5">
      <t>シンダン</t>
    </rPh>
    <rPh sb="6" eb="7">
      <t>ショウ</t>
    </rPh>
    <rPh sb="9" eb="10">
      <t>カ</t>
    </rPh>
    <rPh sb="14" eb="16">
      <t>ケイカク</t>
    </rPh>
    <rPh sb="17" eb="19">
      <t>サクテイ</t>
    </rPh>
    <rPh sb="20" eb="21">
      <t>カカ</t>
    </rPh>
    <rPh sb="22" eb="26">
      <t>ホジョキンガク</t>
    </rPh>
    <rPh sb="27" eb="29">
      <t>サンテイ</t>
    </rPh>
    <phoneticPr fontId="2"/>
  </si>
  <si>
    <t>高効率給湯器の設置</t>
    <rPh sb="5" eb="6">
      <t>キ</t>
    </rPh>
    <phoneticPr fontId="2"/>
  </si>
  <si>
    <t>・改修前の状態で、改修によって適合させる省エネレベルを満たして
　いない。</t>
    <rPh sb="9" eb="11">
      <t>カイシュウ</t>
    </rPh>
    <rPh sb="27" eb="28">
      <t>ミ</t>
    </rPh>
    <phoneticPr fontId="2"/>
  </si>
  <si>
    <t>（注意）
　事業実施業者の欄が不足する場合は、別紙として、必要事項を記載してください。</t>
    <rPh sb="6" eb="8">
      <t>ジギョウ</t>
    </rPh>
    <rPh sb="8" eb="10">
      <t>ジッシ</t>
    </rPh>
    <rPh sb="10" eb="12">
      <t>ギョウシャ</t>
    </rPh>
    <rPh sb="13" eb="14">
      <t>ラン</t>
    </rPh>
    <rPh sb="15" eb="17">
      <t>フソク</t>
    </rPh>
    <rPh sb="19" eb="21">
      <t>バアイ</t>
    </rPh>
    <rPh sb="23" eb="25">
      <t>ベッシ</t>
    </rPh>
    <rPh sb="29" eb="33">
      <t>ヒツヨウジコウ</t>
    </rPh>
    <rPh sb="34" eb="36">
      <t>キサイ</t>
    </rPh>
    <phoneticPr fontId="2"/>
  </si>
  <si>
    <t>コージェネレーション設備</t>
    <phoneticPr fontId="2"/>
  </si>
  <si>
    <t>※1　垂木、梁、柱、大引などの材の間に施工する場合は「充填断熱」と、これらの材の外側[内側]に隙
　　 間なく施工する場合は「外張断熱[内張断熱]」と、基礎など鉄筋コンクリートの部分で室内側[室外
　　 側]に施工する場合は「内断熱[外断熱]」と、鉄筋コンクリートの部分で室内側と室外側の両方に施
　　 工する場合は「両面断熱」と記載してください。
※2　既存の断熱材がある場合にのみ記載してください。</t>
    <rPh sb="76" eb="78">
      <t>キソ</t>
    </rPh>
    <rPh sb="80" eb="82">
      <t>テッキン</t>
    </rPh>
    <rPh sb="89" eb="91">
      <t>ブブン</t>
    </rPh>
    <rPh sb="92" eb="95">
      <t>シツナイガワ</t>
    </rPh>
    <rPh sb="105" eb="107">
      <t>セコウ</t>
    </rPh>
    <rPh sb="109" eb="111">
      <t>バアイ</t>
    </rPh>
    <rPh sb="124" eb="126">
      <t>テッキン</t>
    </rPh>
    <rPh sb="133" eb="135">
      <t>ブブン</t>
    </rPh>
    <rPh sb="136" eb="139">
      <t>シツナイガワ</t>
    </rPh>
    <rPh sb="140" eb="143">
      <t>シツガイガワ</t>
    </rPh>
    <rPh sb="144" eb="146">
      <t>リョウホウ</t>
    </rPh>
    <rPh sb="155" eb="157">
      <t>バアイ</t>
    </rPh>
    <rPh sb="159" eb="163">
      <t>リョウメンダンネツ</t>
    </rPh>
    <rPh sb="165" eb="167">
      <t>キサイ</t>
    </rPh>
    <rPh sb="192" eb="194">
      <t>キサイ</t>
    </rPh>
    <phoneticPr fontId="2"/>
  </si>
  <si>
    <t>熱伝導率0.052～0.035</t>
    <rPh sb="0" eb="4">
      <t>ネツデンドウリツ</t>
    </rPh>
    <phoneticPr fontId="2"/>
  </si>
  <si>
    <t>熱伝導率0.034以下</t>
    <rPh sb="0" eb="4">
      <t>ネツデンドウリツ</t>
    </rPh>
    <rPh sb="9" eb="11">
      <t>イカ</t>
    </rPh>
    <phoneticPr fontId="2"/>
  </si>
  <si>
    <r>
      <t>氏名</t>
    </r>
    <r>
      <rPr>
        <sz val="10"/>
        <color theme="1"/>
        <rFont val="ＭＳ 明朝"/>
        <family val="1"/>
        <charset val="128"/>
      </rPr>
      <t>（又は法人等名称及び代表者氏名）</t>
    </r>
    <rPh sb="0" eb="2">
      <t>シメイ</t>
    </rPh>
    <phoneticPr fontId="2"/>
  </si>
  <si>
    <t>　</t>
    <phoneticPr fontId="2"/>
  </si>
  <si>
    <t>補助金額（⑧＋⑨（千円未満切り捨て、限度額1,200,000円））</t>
    <rPh sb="0" eb="2">
      <t>ホジョ</t>
    </rPh>
    <rPh sb="2" eb="4">
      <t>キンガク</t>
    </rPh>
    <rPh sb="9" eb="14">
      <t>センエンミマンキ</t>
    </rPh>
    <rPh sb="15" eb="16">
      <t>ス</t>
    </rPh>
    <phoneticPr fontId="2"/>
  </si>
  <si>
    <t>住所（又は法人等所在地）</t>
    <rPh sb="0" eb="2">
      <t>ジュウショ</t>
    </rPh>
    <rPh sb="3" eb="4">
      <t>マタ</t>
    </rPh>
    <rPh sb="5" eb="8">
      <t>ホウジントウ</t>
    </rPh>
    <rPh sb="8" eb="11">
      <t>ショザイチ</t>
    </rPh>
    <phoneticPr fontId="2"/>
  </si>
  <si>
    <t>・事業に要する経費について、本補助金以外に重複して国、県、市
　町村等の補助金（本補助金に市町村が上乗せ補助するものを除
　く。）の交付を受けない。</t>
    <phoneticPr fontId="2"/>
  </si>
  <si>
    <t>　改修工事をするドア（引戸を含む）ごとに記載してください。
　改修前の状態は、過去の設計図書や目視などにより確認してください。設計図書で確認した場合はその写しを、目視で確認した場合は根拠となる写真を併せて提出してください。
　記載内容について提出前に必ず施工業者の確認を受けてください。</t>
    <rPh sb="11" eb="13">
      <t>ヒキド</t>
    </rPh>
    <rPh sb="14" eb="15">
      <t>フク</t>
    </rPh>
    <rPh sb="127" eb="129">
      <t>セコウ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</si>
</sst>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quot;mm&quot;"/>
    <numFmt numFmtId="177" formatCode="General&quot;㎡&quot;"/>
    <numFmt numFmtId="178" formatCode="General&quot;W/m･K&quot;"/>
  </numFmts>
  <fonts count="15"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vertAlign val="superscript"/>
      <sz val="10.5"/>
      <color theme="1"/>
      <name val="ＭＳ 明朝"/>
      <family val="1"/>
      <charset val="128"/>
    </font>
    <font>
      <sz val="11"/>
      <color theme="1"/>
      <name val="游ゴシック"/>
      <family val="2"/>
      <charset val="128"/>
      <scheme val="minor"/>
    </font>
    <font>
      <b/>
      <sz val="13"/>
      <color theme="3"/>
      <name val="游ゴシック"/>
      <family val="2"/>
      <charset val="128"/>
      <scheme val="minor"/>
    </font>
    <font>
      <sz val="8"/>
      <color theme="1"/>
      <name val="ＭＳ 明朝"/>
      <family val="1"/>
      <charset val="128"/>
    </font>
    <font>
      <sz val="9"/>
      <color theme="1"/>
      <name val="ＭＳ 明朝"/>
      <family val="1"/>
      <charset val="128"/>
    </font>
    <font>
      <sz val="8"/>
      <color rgb="FFFF0000"/>
      <name val="ＭＳ 明朝"/>
      <family val="1"/>
      <charset val="128"/>
    </font>
    <font>
      <sz val="8"/>
      <name val="ＭＳ 明朝"/>
      <family val="1"/>
      <charset val="128"/>
    </font>
    <font>
      <sz val="11"/>
      <name val="ＭＳ Ｐゴシック"/>
      <family val="3"/>
      <charset val="128"/>
    </font>
    <font>
      <sz val="6"/>
      <name val="ＭＳ Ｐゴシック"/>
      <family val="3"/>
      <charset val="128"/>
    </font>
    <font>
      <sz val="10.5"/>
      <name val="ＭＳ 明朝"/>
      <family val="1"/>
      <charset val="128"/>
    </font>
    <font>
      <sz val="9.5"/>
      <name val="ＭＳ 明朝"/>
      <family val="1"/>
      <charset val="128"/>
    </font>
    <font>
      <sz val="10"/>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0">
    <border>
      <left/>
      <right/>
      <top/>
      <bottom/>
      <diagonal/>
    </border>
    <border>
      <left/>
      <right/>
      <top/>
      <bottom style="thin">
        <color indexed="64"/>
      </bottom>
      <diagonal/>
    </border>
    <border>
      <left/>
      <right/>
      <top style="thin">
        <color auto="1"/>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B0F0"/>
      </left>
      <right style="thin">
        <color rgb="FF00B0F0"/>
      </right>
      <top style="thin">
        <color rgb="FF00B0F0"/>
      </top>
      <bottom style="thin">
        <color rgb="FF00B0F0"/>
      </bottom>
      <diagonal/>
    </border>
    <border>
      <left style="thin">
        <color rgb="FF00B0F0"/>
      </left>
      <right/>
      <top style="thin">
        <color rgb="FF00B0F0"/>
      </top>
      <bottom style="thin">
        <color rgb="FF00B0F0"/>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style="thin">
        <color indexed="64"/>
      </left>
      <right/>
      <top/>
      <bottom/>
      <diagonal/>
    </border>
    <border>
      <left style="thin">
        <color rgb="FF00B0F0"/>
      </left>
      <right style="thin">
        <color rgb="FF00B0F0"/>
      </right>
      <top style="thin">
        <color rgb="FF00B0F0"/>
      </top>
      <bottom/>
      <diagonal/>
    </border>
    <border>
      <left/>
      <right/>
      <top style="thin">
        <color rgb="FF00B0F0"/>
      </top>
      <bottom/>
      <diagonal/>
    </border>
    <border>
      <left style="thin">
        <color rgb="FF00B0F0"/>
      </left>
      <right/>
      <top style="thin">
        <color rgb="FF00B0F0"/>
      </top>
      <bottom/>
      <diagonal/>
    </border>
    <border>
      <left/>
      <right style="thin">
        <color rgb="FF00B0F0"/>
      </right>
      <top style="thin">
        <color rgb="FF00B0F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bottom style="thin">
        <color rgb="FF00B0F0"/>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style="thin">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0" fontId="10" fillId="0" borderId="0"/>
  </cellStyleXfs>
  <cellXfs count="178">
    <xf numFmtId="0" fontId="0" fillId="0" borderId="0" xfId="0">
      <alignment vertical="center"/>
    </xf>
    <xf numFmtId="0" fontId="1" fillId="0" borderId="0" xfId="0" applyFont="1" applyAlignment="1">
      <alignment vertical="center"/>
    </xf>
    <xf numFmtId="0" fontId="1" fillId="0" borderId="0" xfId="0" applyFont="1" applyAlignment="1">
      <alignment vertical="center" shrinkToFit="1"/>
    </xf>
    <xf numFmtId="0" fontId="1" fillId="0" borderId="0" xfId="0" applyFont="1" applyBorder="1" applyAlignment="1">
      <alignment vertical="center" shrinkToFit="1"/>
    </xf>
    <xf numFmtId="0" fontId="1" fillId="0" borderId="0" xfId="0" applyFont="1" applyBorder="1" applyAlignment="1">
      <alignment vertical="center" shrinkToFit="1"/>
    </xf>
    <xf numFmtId="0" fontId="1" fillId="0" borderId="0" xfId="0" applyFont="1" applyAlignment="1">
      <alignment vertical="top" shrinkToFit="1"/>
    </xf>
    <xf numFmtId="0" fontId="1" fillId="0" borderId="2" xfId="0" applyFont="1" applyBorder="1" applyAlignment="1">
      <alignment vertical="center" shrinkToFit="1"/>
    </xf>
    <xf numFmtId="0" fontId="1" fillId="0" borderId="3" xfId="0" applyFont="1" applyBorder="1" applyAlignment="1">
      <alignment vertical="center" shrinkToFit="1"/>
    </xf>
    <xf numFmtId="0" fontId="1" fillId="0" borderId="4" xfId="0" applyFont="1" applyBorder="1" applyAlignment="1">
      <alignment vertical="center" shrinkToFit="1"/>
    </xf>
    <xf numFmtId="0" fontId="1" fillId="2" borderId="9" xfId="0" applyFont="1" applyFill="1" applyBorder="1" applyAlignment="1">
      <alignment vertical="center" shrinkToFit="1"/>
    </xf>
    <xf numFmtId="0" fontId="1" fillId="0" borderId="0" xfId="0" applyFont="1" applyBorder="1" applyAlignment="1">
      <alignment horizontal="center" vertical="center" shrinkToFit="1"/>
    </xf>
    <xf numFmtId="0" fontId="1" fillId="2" borderId="14" xfId="0" applyFont="1" applyFill="1" applyBorder="1" applyAlignment="1">
      <alignment vertical="center" shrinkToFit="1"/>
    </xf>
    <xf numFmtId="0" fontId="1" fillId="0" borderId="0" xfId="0" applyFont="1" applyFill="1" applyBorder="1" applyAlignment="1">
      <alignment vertical="center" shrinkToFit="1"/>
    </xf>
    <xf numFmtId="0" fontId="1" fillId="0" borderId="0" xfId="0" applyFont="1" applyFill="1" applyBorder="1" applyAlignment="1">
      <alignment vertical="center" shrinkToFit="1"/>
    </xf>
    <xf numFmtId="0" fontId="1" fillId="0" borderId="1" xfId="0" applyFont="1" applyBorder="1" applyAlignment="1">
      <alignment vertical="center" shrinkToFit="1"/>
    </xf>
    <xf numFmtId="0" fontId="1" fillId="0" borderId="5" xfId="0" applyFont="1" applyBorder="1" applyAlignment="1">
      <alignment vertical="center" shrinkToFit="1"/>
    </xf>
    <xf numFmtId="0" fontId="1" fillId="0" borderId="0" xfId="0" applyFont="1" applyAlignment="1">
      <alignment vertical="center" shrinkToFit="1"/>
    </xf>
    <xf numFmtId="0" fontId="1" fillId="2" borderId="9" xfId="0" applyFont="1" applyFill="1" applyBorder="1" applyAlignment="1">
      <alignment horizontal="center" vertical="center" shrinkToFit="1"/>
    </xf>
    <xf numFmtId="0" fontId="1" fillId="0" borderId="0" xfId="0" applyFont="1" applyAlignment="1">
      <alignment vertical="center" wrapText="1" shrinkToFit="1"/>
    </xf>
    <xf numFmtId="0" fontId="1" fillId="0" borderId="11" xfId="0" applyFont="1" applyFill="1" applyBorder="1" applyAlignment="1">
      <alignment horizontal="center" vertical="center" shrinkToFit="1"/>
    </xf>
    <xf numFmtId="0" fontId="6" fillId="2" borderId="19" xfId="0" applyFont="1" applyFill="1" applyBorder="1" applyAlignment="1">
      <alignment vertical="center" shrinkToFit="1"/>
    </xf>
    <xf numFmtId="3" fontId="6" fillId="2" borderId="19" xfId="0" applyNumberFormat="1" applyFont="1" applyFill="1" applyBorder="1" applyAlignment="1">
      <alignment vertical="center" shrinkToFit="1"/>
    </xf>
    <xf numFmtId="3" fontId="1" fillId="0" borderId="0" xfId="0" applyNumberFormat="1" applyFont="1" applyFill="1" applyBorder="1" applyAlignment="1">
      <alignment vertical="center" shrinkToFit="1"/>
    </xf>
    <xf numFmtId="0" fontId="1" fillId="0" borderId="0" xfId="0" applyFont="1" applyAlignment="1">
      <alignment vertical="center" shrinkToFit="1"/>
    </xf>
    <xf numFmtId="0" fontId="1" fillId="0" borderId="0" xfId="0" applyFont="1" applyBorder="1" applyAlignment="1">
      <alignment vertical="center" shrinkToFit="1"/>
    </xf>
    <xf numFmtId="176" fontId="1" fillId="2" borderId="9" xfId="0" applyNumberFormat="1" applyFont="1" applyFill="1" applyBorder="1" applyAlignment="1">
      <alignment vertical="center" shrinkToFit="1"/>
    </xf>
    <xf numFmtId="0" fontId="1" fillId="0" borderId="15" xfId="0" applyFont="1" applyFill="1" applyBorder="1" applyAlignment="1">
      <alignment vertical="center" shrinkToFit="1"/>
    </xf>
    <xf numFmtId="0" fontId="1" fillId="0" borderId="23" xfId="0" applyFont="1" applyFill="1" applyBorder="1" applyAlignment="1">
      <alignment vertical="center" shrinkToFit="1"/>
    </xf>
    <xf numFmtId="0" fontId="1" fillId="0" borderId="0" xfId="0" applyFont="1" applyBorder="1" applyAlignment="1">
      <alignment vertical="center" shrinkToFit="1"/>
    </xf>
    <xf numFmtId="0" fontId="1" fillId="0" borderId="0" xfId="0" applyFont="1" applyAlignment="1">
      <alignment vertical="center" shrinkToFit="1"/>
    </xf>
    <xf numFmtId="0" fontId="1" fillId="0" borderId="0" xfId="0" applyFont="1" applyBorder="1" applyAlignment="1">
      <alignment vertical="center" shrinkToFit="1"/>
    </xf>
    <xf numFmtId="177" fontId="1" fillId="2" borderId="9" xfId="0" applyNumberFormat="1" applyFont="1" applyFill="1" applyBorder="1" applyAlignment="1">
      <alignment vertical="center" shrinkToFit="1"/>
    </xf>
    <xf numFmtId="0" fontId="1" fillId="0" borderId="0" xfId="0" applyFont="1" applyAlignment="1">
      <alignment vertical="center" shrinkToFit="1"/>
    </xf>
    <xf numFmtId="0" fontId="1" fillId="0" borderId="0" xfId="0" applyFont="1" applyBorder="1" applyAlignment="1">
      <alignment vertical="center" wrapText="1" shrinkToFit="1"/>
    </xf>
    <xf numFmtId="0" fontId="12" fillId="0" borderId="0" xfId="1" applyFont="1" applyAlignment="1">
      <alignment shrinkToFit="1"/>
    </xf>
    <xf numFmtId="0" fontId="12" fillId="0" borderId="2" xfId="1" applyFont="1" applyBorder="1" applyAlignment="1">
      <alignment horizontal="left" shrinkToFit="1"/>
    </xf>
    <xf numFmtId="0" fontId="12" fillId="0" borderId="3" xfId="1" applyFont="1" applyBorder="1" applyAlignment="1">
      <alignment horizontal="left" shrinkToFit="1"/>
    </xf>
    <xf numFmtId="0" fontId="12" fillId="0" borderId="26" xfId="1" applyFont="1" applyBorder="1" applyAlignment="1">
      <alignment horizontal="left" vertical="center" shrinkToFit="1"/>
    </xf>
    <xf numFmtId="0" fontId="12" fillId="2" borderId="22" xfId="1" applyFont="1" applyFill="1" applyBorder="1" applyAlignment="1">
      <alignment horizontal="left" vertical="center" shrinkToFit="1"/>
    </xf>
    <xf numFmtId="0" fontId="12" fillId="3" borderId="2" xfId="1" applyFont="1" applyFill="1" applyBorder="1" applyAlignment="1">
      <alignment horizontal="left" vertical="center" shrinkToFit="1"/>
    </xf>
    <xf numFmtId="0" fontId="12" fillId="3" borderId="3" xfId="1" applyFont="1" applyFill="1" applyBorder="1" applyAlignment="1">
      <alignment horizontal="left" vertical="top" shrinkToFit="1"/>
    </xf>
    <xf numFmtId="0" fontId="12" fillId="3" borderId="18" xfId="1" applyFont="1" applyFill="1" applyBorder="1" applyAlignment="1">
      <alignment horizontal="center" vertical="center" shrinkToFit="1"/>
    </xf>
    <xf numFmtId="0" fontId="12" fillId="2" borderId="26" xfId="1" applyFont="1" applyFill="1" applyBorder="1" applyAlignment="1">
      <alignment horizontal="left" vertical="center" shrinkToFit="1"/>
    </xf>
    <xf numFmtId="0" fontId="12" fillId="2" borderId="18" xfId="1" applyFont="1" applyFill="1" applyBorder="1" applyAlignment="1">
      <alignment horizontal="left" vertical="center" shrinkToFit="1"/>
    </xf>
    <xf numFmtId="0" fontId="12" fillId="2" borderId="19" xfId="1" applyFont="1" applyFill="1" applyBorder="1" applyAlignment="1">
      <alignment vertical="center" shrinkToFit="1"/>
    </xf>
    <xf numFmtId="0" fontId="12" fillId="3" borderId="18" xfId="1" applyFont="1" applyFill="1" applyBorder="1" applyAlignment="1">
      <alignment horizontal="center" vertical="center" wrapText="1" shrinkToFit="1"/>
    </xf>
    <xf numFmtId="0" fontId="13" fillId="0" borderId="24" xfId="1" applyFont="1" applyBorder="1" applyAlignment="1">
      <alignment shrinkToFit="1"/>
    </xf>
    <xf numFmtId="0" fontId="1" fillId="0" borderId="0" xfId="0" applyFont="1" applyAlignment="1">
      <alignment vertical="center" wrapText="1" shrinkToFit="1"/>
    </xf>
    <xf numFmtId="0" fontId="1" fillId="0" borderId="0" xfId="0" applyFont="1" applyAlignment="1">
      <alignment vertical="center" shrinkToFit="1"/>
    </xf>
    <xf numFmtId="0" fontId="1" fillId="2" borderId="9" xfId="0" applyFont="1" applyFill="1" applyBorder="1" applyAlignment="1">
      <alignment vertical="center" wrapText="1" shrinkToFit="1"/>
    </xf>
    <xf numFmtId="0" fontId="7" fillId="0" borderId="0" xfId="0" applyFont="1" applyFill="1" applyAlignment="1">
      <alignment vertical="center" shrinkToFit="1"/>
    </xf>
    <xf numFmtId="178" fontId="1" fillId="2" borderId="9" xfId="0" applyNumberFormat="1" applyFont="1" applyFill="1" applyBorder="1" applyAlignment="1">
      <alignment vertical="center" shrinkToFit="1"/>
    </xf>
    <xf numFmtId="0" fontId="1" fillId="0" borderId="0" xfId="0" applyFont="1" applyBorder="1" applyAlignment="1">
      <alignment vertical="center" shrinkToFit="1"/>
    </xf>
    <xf numFmtId="0" fontId="1" fillId="0" borderId="0" xfId="0" applyFont="1" applyAlignment="1">
      <alignment vertical="center" shrinkToFit="1"/>
    </xf>
    <xf numFmtId="0" fontId="1" fillId="0" borderId="0" xfId="0" applyFont="1" applyFill="1" applyBorder="1" applyAlignment="1">
      <alignment vertical="center" shrinkToFit="1"/>
    </xf>
    <xf numFmtId="0" fontId="1" fillId="0" borderId="0" xfId="0" applyFont="1" applyAlignment="1">
      <alignment vertical="center" shrinkToFit="1"/>
    </xf>
    <xf numFmtId="0" fontId="1" fillId="0" borderId="0" xfId="0" applyFont="1" applyBorder="1" applyAlignment="1">
      <alignment vertical="center" shrinkToFit="1"/>
    </xf>
    <xf numFmtId="0" fontId="1" fillId="0" borderId="0" xfId="0" applyFont="1" applyFill="1" applyBorder="1" applyAlignment="1">
      <alignment vertical="center" shrinkToFit="1"/>
    </xf>
    <xf numFmtId="0" fontId="1" fillId="0" borderId="0" xfId="0" applyFont="1" applyBorder="1" applyAlignment="1">
      <alignment vertical="center" wrapText="1" shrinkToFit="1"/>
    </xf>
    <xf numFmtId="0" fontId="1" fillId="0" borderId="0" xfId="0" applyFont="1" applyBorder="1" applyAlignment="1">
      <alignment vertical="center" shrinkToFit="1"/>
    </xf>
    <xf numFmtId="0" fontId="1" fillId="0" borderId="0" xfId="0" applyFont="1" applyAlignment="1">
      <alignment vertical="center" shrinkToFit="1"/>
    </xf>
    <xf numFmtId="0" fontId="1" fillId="0" borderId="0" xfId="0" applyFont="1" applyAlignment="1">
      <alignment vertical="center" shrinkToFit="1"/>
    </xf>
    <xf numFmtId="0" fontId="1" fillId="0" borderId="0" xfId="0" applyFont="1" applyAlignment="1">
      <alignment horizontal="right" vertical="center" shrinkToFit="1"/>
    </xf>
    <xf numFmtId="0" fontId="1" fillId="0" borderId="0" xfId="0" applyFont="1" applyAlignment="1">
      <alignment horizontal="center" vertical="center" shrinkToFit="1"/>
    </xf>
    <xf numFmtId="0" fontId="6" fillId="0" borderId="0" xfId="0" applyFont="1" applyAlignment="1">
      <alignment vertical="center" shrinkToFit="1"/>
    </xf>
    <xf numFmtId="0" fontId="6" fillId="0" borderId="0" xfId="0" applyFont="1" applyAlignment="1">
      <alignment horizontal="center" vertical="center" shrinkToFit="1"/>
    </xf>
    <xf numFmtId="0" fontId="6" fillId="0" borderId="21" xfId="0" applyFont="1" applyBorder="1" applyAlignment="1">
      <alignment vertical="center" shrinkToFit="1"/>
    </xf>
    <xf numFmtId="0" fontId="6" fillId="0" borderId="18" xfId="0" applyFont="1" applyBorder="1" applyAlignment="1">
      <alignment horizontal="center" vertical="center" shrinkToFit="1"/>
    </xf>
    <xf numFmtId="0" fontId="6" fillId="0" borderId="18" xfId="0" applyFont="1" applyBorder="1" applyAlignment="1">
      <alignment vertical="center" shrinkToFit="1"/>
    </xf>
    <xf numFmtId="0" fontId="6" fillId="0" borderId="19" xfId="0" applyFont="1" applyBorder="1" applyAlignment="1">
      <alignment vertical="center" shrinkToFit="1"/>
    </xf>
    <xf numFmtId="3" fontId="6" fillId="0" borderId="20" xfId="0" applyNumberFormat="1" applyFont="1" applyBorder="1" applyAlignment="1">
      <alignment vertical="center" shrinkToFit="1"/>
    </xf>
    <xf numFmtId="0" fontId="6" fillId="0" borderId="20" xfId="0" applyFont="1" applyBorder="1" applyAlignment="1">
      <alignment vertical="center" shrinkToFit="1"/>
    </xf>
    <xf numFmtId="3" fontId="6" fillId="0" borderId="0" xfId="0" applyNumberFormat="1" applyFont="1" applyAlignment="1">
      <alignment vertical="center" shrinkToFit="1"/>
    </xf>
    <xf numFmtId="3" fontId="6" fillId="0" borderId="19" xfId="0" applyNumberFormat="1" applyFont="1" applyBorder="1" applyAlignment="1">
      <alignment vertical="center" shrinkToFit="1"/>
    </xf>
    <xf numFmtId="0" fontId="6" fillId="0" borderId="22" xfId="0" applyFont="1" applyBorder="1" applyAlignment="1">
      <alignment vertical="center" shrinkToFit="1"/>
    </xf>
    <xf numFmtId="0" fontId="6" fillId="0" borderId="2" xfId="0" applyFont="1" applyBorder="1" applyAlignment="1">
      <alignment vertical="center" shrinkToFit="1"/>
    </xf>
    <xf numFmtId="0" fontId="6" fillId="0" borderId="3" xfId="0" applyFont="1" applyBorder="1" applyAlignment="1">
      <alignment vertical="center" shrinkToFit="1"/>
    </xf>
    <xf numFmtId="0" fontId="6" fillId="0" borderId="26" xfId="0" applyFont="1" applyBorder="1" applyAlignment="1">
      <alignment vertical="center" shrinkToFit="1"/>
    </xf>
    <xf numFmtId="0" fontId="6" fillId="0" borderId="1" xfId="0" applyFont="1" applyBorder="1" applyAlignment="1">
      <alignment vertical="center" shrinkToFit="1"/>
    </xf>
    <xf numFmtId="0" fontId="6" fillId="0" borderId="5" xfId="0" applyFont="1" applyBorder="1" applyAlignment="1">
      <alignment vertical="center" shrinkToFit="1"/>
    </xf>
    <xf numFmtId="0" fontId="6" fillId="0" borderId="0" xfId="0" applyFont="1" applyAlignment="1">
      <alignment vertical="top" shrinkToFit="1"/>
    </xf>
    <xf numFmtId="0" fontId="6" fillId="0" borderId="0" xfId="0" applyFont="1" applyAlignment="1">
      <alignment vertical="center" wrapText="1" shrinkToFit="1"/>
    </xf>
    <xf numFmtId="0" fontId="6" fillId="0" borderId="0" xfId="0" applyFont="1" applyAlignment="1">
      <alignment vertical="top" wrapText="1"/>
    </xf>
    <xf numFmtId="0" fontId="1" fillId="0" borderId="0" xfId="0" applyFont="1">
      <alignment vertical="center"/>
    </xf>
    <xf numFmtId="3" fontId="1" fillId="0" borderId="0" xfId="0" applyNumberFormat="1" applyFont="1" applyAlignment="1">
      <alignment vertical="center" shrinkToFit="1"/>
    </xf>
    <xf numFmtId="0" fontId="6" fillId="0" borderId="22" xfId="0" applyFont="1" applyBorder="1" applyAlignment="1">
      <alignment vertical="center" shrinkToFit="1"/>
    </xf>
    <xf numFmtId="0" fontId="6" fillId="0" borderId="2" xfId="0" applyFont="1" applyBorder="1" applyAlignment="1">
      <alignment vertical="center" shrinkToFit="1"/>
    </xf>
    <xf numFmtId="0" fontId="6" fillId="0" borderId="3" xfId="0" applyFont="1" applyBorder="1" applyAlignment="1">
      <alignment vertical="center" shrinkToFit="1"/>
    </xf>
    <xf numFmtId="0" fontId="6" fillId="0" borderId="18" xfId="0" applyFont="1" applyBorder="1" applyAlignment="1">
      <alignment vertical="center" wrapText="1" shrinkToFit="1"/>
    </xf>
    <xf numFmtId="0" fontId="6" fillId="0" borderId="18" xfId="0" applyFont="1" applyBorder="1" applyAlignment="1">
      <alignment vertical="center" wrapText="1" shrinkToFit="1"/>
    </xf>
    <xf numFmtId="0" fontId="1" fillId="0" borderId="0" xfId="0" applyFont="1" applyAlignment="1">
      <alignment vertical="center" shrinkToFit="1"/>
    </xf>
    <xf numFmtId="49" fontId="1" fillId="2" borderId="10" xfId="0" applyNumberFormat="1" applyFont="1" applyFill="1" applyBorder="1" applyAlignment="1">
      <alignment horizontal="right" vertical="center" shrinkToFit="1"/>
    </xf>
    <xf numFmtId="49" fontId="1" fillId="2" borderId="12" xfId="0" applyNumberFormat="1" applyFont="1" applyFill="1" applyBorder="1" applyAlignment="1">
      <alignment horizontal="right" vertical="center" shrinkToFit="1"/>
    </xf>
    <xf numFmtId="0" fontId="1" fillId="0" borderId="0" xfId="0" applyFont="1" applyAlignment="1">
      <alignment horizontal="right" vertical="center" shrinkToFit="1"/>
    </xf>
    <xf numFmtId="0" fontId="1" fillId="0" borderId="0" xfId="0" applyFont="1" applyAlignment="1">
      <alignment vertical="center" wrapText="1" shrinkToFit="1"/>
    </xf>
    <xf numFmtId="0" fontId="1" fillId="2" borderId="10" xfId="0" applyFont="1" applyFill="1" applyBorder="1" applyAlignment="1">
      <alignment vertical="center" shrinkToFit="1"/>
    </xf>
    <xf numFmtId="0" fontId="1" fillId="2" borderId="11" xfId="0" applyFont="1" applyFill="1" applyBorder="1" applyAlignment="1">
      <alignment vertical="center" shrinkToFit="1"/>
    </xf>
    <xf numFmtId="0" fontId="1" fillId="2" borderId="12" xfId="0" applyFont="1" applyFill="1" applyBorder="1" applyAlignment="1">
      <alignment vertical="center" shrinkToFit="1"/>
    </xf>
    <xf numFmtId="0" fontId="7" fillId="0" borderId="0" xfId="0" applyFont="1" applyAlignment="1">
      <alignment vertical="center" wrapText="1" shrinkToFit="1"/>
    </xf>
    <xf numFmtId="0" fontId="1" fillId="0" borderId="0" xfId="0" applyFont="1" applyBorder="1" applyAlignment="1">
      <alignment vertical="top" shrinkToFit="1"/>
    </xf>
    <xf numFmtId="0" fontId="1" fillId="2" borderId="10" xfId="0" applyFont="1" applyFill="1" applyBorder="1" applyAlignment="1">
      <alignment vertical="top" wrapText="1"/>
    </xf>
    <xf numFmtId="0" fontId="1" fillId="2" borderId="11" xfId="0" applyFont="1" applyFill="1" applyBorder="1" applyAlignment="1">
      <alignment vertical="top" wrapText="1"/>
    </xf>
    <xf numFmtId="0" fontId="1" fillId="2" borderId="12" xfId="0" applyFont="1" applyFill="1" applyBorder="1" applyAlignment="1">
      <alignment vertical="top" wrapText="1"/>
    </xf>
    <xf numFmtId="0" fontId="1" fillId="0" borderId="0" xfId="0" applyFont="1" applyAlignment="1">
      <alignment horizontal="center" vertical="center" shrinkToFit="1"/>
    </xf>
    <xf numFmtId="0" fontId="1" fillId="0" borderId="0" xfId="0" applyFont="1" applyBorder="1" applyAlignment="1">
      <alignment vertical="center" shrinkToFit="1"/>
    </xf>
    <xf numFmtId="49" fontId="1" fillId="2" borderId="10" xfId="0" applyNumberFormat="1" applyFont="1" applyFill="1" applyBorder="1" applyAlignment="1">
      <alignment vertical="center" shrinkToFit="1"/>
    </xf>
    <xf numFmtId="49" fontId="1" fillId="2" borderId="11" xfId="0" applyNumberFormat="1" applyFont="1" applyFill="1" applyBorder="1" applyAlignment="1">
      <alignment vertical="center" shrinkToFit="1"/>
    </xf>
    <xf numFmtId="49" fontId="1" fillId="2" borderId="12" xfId="0" applyNumberFormat="1" applyFont="1" applyFill="1" applyBorder="1" applyAlignment="1">
      <alignment vertical="center" shrinkToFit="1"/>
    </xf>
    <xf numFmtId="0" fontId="1" fillId="2" borderId="10" xfId="0" applyFont="1" applyFill="1" applyBorder="1" applyAlignment="1">
      <alignment vertical="top" shrinkToFit="1"/>
    </xf>
    <xf numFmtId="0" fontId="1" fillId="2" borderId="11" xfId="0" applyFont="1" applyFill="1" applyBorder="1" applyAlignment="1">
      <alignment vertical="top" shrinkToFit="1"/>
    </xf>
    <xf numFmtId="0" fontId="1" fillId="2" borderId="12" xfId="0" applyFont="1" applyFill="1" applyBorder="1" applyAlignment="1">
      <alignment vertical="top" shrinkToFit="1"/>
    </xf>
    <xf numFmtId="0" fontId="1" fillId="0" borderId="0" xfId="0" applyFont="1" applyAlignment="1">
      <alignment vertical="top" wrapText="1" shrinkToFit="1"/>
    </xf>
    <xf numFmtId="0" fontId="1" fillId="3" borderId="0" xfId="0" applyFont="1" applyFill="1" applyBorder="1" applyAlignment="1">
      <alignment vertical="top" shrinkToFit="1"/>
    </xf>
    <xf numFmtId="0" fontId="1" fillId="0" borderId="0" xfId="0" applyFont="1" applyAlignment="1">
      <alignment vertical="top" wrapText="1"/>
    </xf>
    <xf numFmtId="0" fontId="6" fillId="0" borderId="0" xfId="0" applyFont="1" applyAlignment="1">
      <alignment vertical="center" wrapText="1" shrinkToFit="1"/>
    </xf>
    <xf numFmtId="49" fontId="1" fillId="0" borderId="0" xfId="0" applyNumberFormat="1" applyFont="1" applyAlignment="1">
      <alignment vertical="center" shrinkToFit="1"/>
    </xf>
    <xf numFmtId="0" fontId="1" fillId="0" borderId="0" xfId="0" applyFont="1" applyAlignment="1">
      <alignment vertical="top" shrinkToFit="1"/>
    </xf>
    <xf numFmtId="0" fontId="6" fillId="0" borderId="1" xfId="0" applyFont="1" applyBorder="1" applyAlignment="1">
      <alignment vertical="center" shrinkToFit="1"/>
    </xf>
    <xf numFmtId="0" fontId="6" fillId="0" borderId="18" xfId="0" applyFont="1" applyBorder="1" applyAlignment="1">
      <alignment vertical="center" shrinkToFit="1"/>
    </xf>
    <xf numFmtId="0" fontId="6" fillId="0" borderId="19" xfId="0" applyFont="1" applyBorder="1" applyAlignment="1">
      <alignment vertical="center" shrinkToFit="1"/>
    </xf>
    <xf numFmtId="0" fontId="6" fillId="0" borderId="20" xfId="0" applyFont="1" applyBorder="1" applyAlignment="1">
      <alignment vertical="center" shrinkToFit="1"/>
    </xf>
    <xf numFmtId="0" fontId="6" fillId="0" borderId="21" xfId="0" applyFont="1" applyBorder="1" applyAlignment="1">
      <alignment vertical="center" shrinkToFit="1"/>
    </xf>
    <xf numFmtId="0" fontId="6" fillId="0" borderId="18" xfId="0" applyFont="1" applyBorder="1" applyAlignment="1">
      <alignment horizontal="center" vertical="center" shrinkToFit="1"/>
    </xf>
    <xf numFmtId="0" fontId="6" fillId="0" borderId="18" xfId="0" applyFont="1" applyBorder="1" applyAlignment="1">
      <alignment vertical="center" wrapText="1" shrinkToFit="1"/>
    </xf>
    <xf numFmtId="0" fontId="6" fillId="0" borderId="22" xfId="0" applyFont="1" applyBorder="1" applyAlignment="1">
      <alignment vertical="center" shrinkToFit="1"/>
    </xf>
    <xf numFmtId="0" fontId="6" fillId="0" borderId="2" xfId="0" applyFont="1" applyBorder="1" applyAlignment="1">
      <alignment vertical="center" shrinkToFit="1"/>
    </xf>
    <xf numFmtId="0" fontId="6" fillId="0" borderId="3" xfId="0" applyFont="1" applyBorder="1" applyAlignment="1">
      <alignment vertical="center" shrinkToFit="1"/>
    </xf>
    <xf numFmtId="0" fontId="6" fillId="0" borderId="0" xfId="0" applyFont="1" applyAlignment="1">
      <alignment vertical="center" shrinkToFit="1"/>
    </xf>
    <xf numFmtId="0" fontId="6" fillId="0" borderId="0" xfId="0" applyFont="1" applyAlignment="1">
      <alignment vertical="top" shrinkToFit="1"/>
    </xf>
    <xf numFmtId="0" fontId="7" fillId="0" borderId="13" xfId="0" applyFont="1" applyFill="1" applyBorder="1" applyAlignment="1">
      <alignment vertical="center" wrapText="1"/>
    </xf>
    <xf numFmtId="0" fontId="7" fillId="0" borderId="0" xfId="0" applyFont="1" applyFill="1" applyBorder="1" applyAlignment="1">
      <alignment vertical="center" wrapText="1"/>
    </xf>
    <xf numFmtId="0" fontId="7" fillId="0" borderId="4" xfId="0" applyFont="1" applyFill="1" applyBorder="1" applyAlignment="1">
      <alignment vertical="center" wrapText="1"/>
    </xf>
    <xf numFmtId="0" fontId="7" fillId="0" borderId="13" xfId="0" applyFont="1" applyFill="1" applyBorder="1" applyAlignment="1">
      <alignment vertical="center" shrinkToFit="1"/>
    </xf>
    <xf numFmtId="0" fontId="7" fillId="0" borderId="0" xfId="0" applyFont="1" applyFill="1" applyBorder="1" applyAlignment="1">
      <alignment vertical="center" shrinkToFit="1"/>
    </xf>
    <xf numFmtId="0" fontId="7" fillId="0" borderId="4" xfId="0" applyFont="1" applyFill="1" applyBorder="1" applyAlignment="1">
      <alignment vertical="center" shrinkToFit="1"/>
    </xf>
    <xf numFmtId="0" fontId="1" fillId="2" borderId="10" xfId="0" applyFont="1" applyFill="1" applyBorder="1" applyAlignment="1">
      <alignment vertical="center" wrapText="1" shrinkToFit="1"/>
    </xf>
    <xf numFmtId="0" fontId="1" fillId="2" borderId="11" xfId="0" applyFont="1" applyFill="1" applyBorder="1" applyAlignment="1">
      <alignment vertical="center" wrapText="1" shrinkToFit="1"/>
    </xf>
    <xf numFmtId="0" fontId="1" fillId="2" borderId="12" xfId="0" applyFont="1" applyFill="1" applyBorder="1" applyAlignment="1">
      <alignment vertical="center" wrapText="1" shrinkToFit="1"/>
    </xf>
    <xf numFmtId="0" fontId="1" fillId="0" borderId="1" xfId="0" applyFont="1" applyBorder="1" applyAlignment="1">
      <alignment vertical="center" wrapText="1"/>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8" xfId="0" applyFont="1" applyBorder="1" applyAlignment="1">
      <alignment vertical="center" shrinkToFit="1"/>
    </xf>
    <xf numFmtId="0" fontId="1" fillId="0" borderId="0" xfId="0" applyFont="1" applyBorder="1" applyAlignment="1">
      <alignment vertical="center" wrapText="1" shrinkToFit="1"/>
    </xf>
    <xf numFmtId="0" fontId="7" fillId="0" borderId="13" xfId="0" applyFont="1" applyBorder="1" applyAlignment="1">
      <alignment vertical="center" wrapText="1" shrinkToFit="1"/>
    </xf>
    <xf numFmtId="0" fontId="7" fillId="0" borderId="0" xfId="0" applyFont="1" applyBorder="1" applyAlignment="1">
      <alignment vertical="center" wrapText="1" shrinkToFit="1"/>
    </xf>
    <xf numFmtId="0" fontId="7" fillId="0" borderId="4" xfId="0" applyFont="1" applyBorder="1" applyAlignment="1">
      <alignment vertical="center" wrapText="1" shrinkToFit="1"/>
    </xf>
    <xf numFmtId="0" fontId="1" fillId="2" borderId="16" xfId="0" applyFont="1" applyFill="1" applyBorder="1" applyAlignment="1">
      <alignment vertical="center" wrapText="1" shrinkToFit="1"/>
    </xf>
    <xf numFmtId="0" fontId="1" fillId="2" borderId="15" xfId="0" applyFont="1" applyFill="1" applyBorder="1" applyAlignment="1">
      <alignment vertical="center" wrapText="1" shrinkToFit="1"/>
    </xf>
    <xf numFmtId="0" fontId="1" fillId="2" borderId="17" xfId="0" applyFont="1" applyFill="1" applyBorder="1" applyAlignment="1">
      <alignment vertical="center" wrapText="1" shrinkToFit="1"/>
    </xf>
    <xf numFmtId="0" fontId="12" fillId="0" borderId="0" xfId="1" applyFont="1" applyAlignment="1">
      <alignment shrinkToFit="1"/>
    </xf>
    <xf numFmtId="0" fontId="12" fillId="0" borderId="2" xfId="1" applyFont="1" applyBorder="1" applyAlignment="1">
      <alignment vertical="center" wrapText="1" shrinkToFit="1"/>
    </xf>
    <xf numFmtId="0" fontId="12" fillId="0" borderId="2" xfId="1" applyFont="1" applyBorder="1" applyAlignment="1">
      <alignment vertical="center" shrinkToFit="1"/>
    </xf>
    <xf numFmtId="0" fontId="12" fillId="0" borderId="6" xfId="1" applyFont="1" applyBorder="1" applyAlignment="1">
      <alignment horizontal="center" vertical="center" shrinkToFit="1"/>
    </xf>
    <xf numFmtId="0" fontId="12" fillId="0" borderId="7" xfId="1" applyFont="1" applyBorder="1" applyAlignment="1">
      <alignment horizontal="center" vertical="center" shrinkToFit="1"/>
    </xf>
    <xf numFmtId="0" fontId="12" fillId="0" borderId="8" xfId="1" applyFont="1" applyBorder="1" applyAlignment="1">
      <alignment horizontal="center" vertical="center" shrinkToFit="1"/>
    </xf>
    <xf numFmtId="0" fontId="12" fillId="0" borderId="19" xfId="1" applyFont="1" applyFill="1" applyBorder="1" applyAlignment="1">
      <alignment vertical="center" wrapText="1" shrinkToFit="1"/>
    </xf>
    <xf numFmtId="0" fontId="12" fillId="0" borderId="21" xfId="1" applyFont="1" applyFill="1" applyBorder="1" applyAlignment="1">
      <alignment vertical="center" wrapText="1" shrinkToFit="1"/>
    </xf>
    <xf numFmtId="0" fontId="12" fillId="2" borderId="19" xfId="1" applyFont="1" applyFill="1" applyBorder="1" applyAlignment="1">
      <alignment horizontal="left" vertical="center" shrinkToFit="1"/>
    </xf>
    <xf numFmtId="0" fontId="12" fillId="2" borderId="20" xfId="1" applyFont="1" applyFill="1" applyBorder="1" applyAlignment="1">
      <alignment horizontal="left" vertical="center" shrinkToFit="1"/>
    </xf>
    <xf numFmtId="0" fontId="12" fillId="2" borderId="21" xfId="1" applyFont="1" applyFill="1" applyBorder="1" applyAlignment="1">
      <alignment horizontal="left" vertical="center" shrinkToFit="1"/>
    </xf>
    <xf numFmtId="0" fontId="12" fillId="3" borderId="19" xfId="1" applyFont="1" applyFill="1" applyBorder="1" applyAlignment="1">
      <alignment horizontal="center" vertical="center" shrinkToFit="1"/>
    </xf>
    <xf numFmtId="0" fontId="12" fillId="3" borderId="20" xfId="1" applyFont="1" applyFill="1" applyBorder="1" applyAlignment="1">
      <alignment horizontal="center" vertical="center" shrinkToFit="1"/>
    </xf>
    <xf numFmtId="0" fontId="12" fillId="3" borderId="21" xfId="1" applyFont="1" applyFill="1" applyBorder="1" applyAlignment="1">
      <alignment horizontal="center" vertical="center" shrinkToFit="1"/>
    </xf>
    <xf numFmtId="0" fontId="12" fillId="3" borderId="19" xfId="1" applyFont="1" applyFill="1" applyBorder="1" applyAlignment="1">
      <alignment horizontal="left" vertical="center" shrinkToFit="1"/>
    </xf>
    <xf numFmtId="0" fontId="12" fillId="3" borderId="21" xfId="1" applyFont="1" applyFill="1" applyBorder="1" applyAlignment="1">
      <alignment horizontal="left" vertical="center" shrinkToFit="1"/>
    </xf>
    <xf numFmtId="0" fontId="12" fillId="2" borderId="25" xfId="1" applyFont="1" applyFill="1" applyBorder="1" applyAlignment="1">
      <alignment horizontal="left" shrinkToFit="1"/>
    </xf>
    <xf numFmtId="0" fontId="12" fillId="2" borderId="28" xfId="1" applyFont="1" applyFill="1" applyBorder="1" applyAlignment="1">
      <alignment horizontal="left" shrinkToFit="1"/>
    </xf>
    <xf numFmtId="0" fontId="12" fillId="2" borderId="27" xfId="1" applyFont="1" applyFill="1" applyBorder="1" applyAlignment="1">
      <alignment horizontal="left" vertical="center" shrinkToFit="1"/>
    </xf>
    <xf numFmtId="0" fontId="12" fillId="2" borderId="29" xfId="1" applyFont="1" applyFill="1" applyBorder="1" applyAlignment="1">
      <alignment horizontal="left" vertical="center" shrinkToFit="1"/>
    </xf>
    <xf numFmtId="0" fontId="12" fillId="3" borderId="6" xfId="1" applyFont="1" applyFill="1" applyBorder="1" applyAlignment="1">
      <alignment horizontal="center" vertical="center" shrinkToFit="1"/>
    </xf>
    <xf numFmtId="0" fontId="12" fillId="3" borderId="8" xfId="1" applyFont="1" applyFill="1" applyBorder="1" applyAlignment="1">
      <alignment horizontal="center" vertical="center" shrinkToFit="1"/>
    </xf>
    <xf numFmtId="0" fontId="12" fillId="2" borderId="26" xfId="1" applyFont="1" applyFill="1" applyBorder="1" applyAlignment="1">
      <alignment horizontal="left" vertical="center" wrapText="1" shrinkToFit="1"/>
    </xf>
    <xf numFmtId="0" fontId="12" fillId="2" borderId="1" xfId="1" applyFont="1" applyFill="1" applyBorder="1" applyAlignment="1">
      <alignment horizontal="left" vertical="center" wrapText="1" shrinkToFit="1"/>
    </xf>
    <xf numFmtId="0" fontId="12" fillId="2" borderId="5" xfId="1" applyFont="1" applyFill="1" applyBorder="1" applyAlignment="1">
      <alignment horizontal="left" vertical="center" wrapText="1" shrinkToFit="1"/>
    </xf>
    <xf numFmtId="0" fontId="12" fillId="0" borderId="0" xfId="1" applyFont="1" applyAlignment="1">
      <alignment horizontal="left" shrinkToFit="1"/>
    </xf>
    <xf numFmtId="49" fontId="12" fillId="2" borderId="1" xfId="1" applyNumberFormat="1" applyFont="1" applyFill="1" applyBorder="1" applyAlignment="1">
      <alignment horizontal="right" shrinkToFit="1"/>
    </xf>
    <xf numFmtId="49" fontId="12" fillId="2" borderId="5" xfId="1" applyNumberFormat="1" applyFont="1" applyFill="1" applyBorder="1" applyAlignment="1">
      <alignment horizontal="right" shrinkToFit="1"/>
    </xf>
    <xf numFmtId="0" fontId="12" fillId="0" borderId="0" xfId="1" applyFont="1" applyAlignment="1">
      <alignment horizontal="center" vertical="center" shrinkToFit="1"/>
    </xf>
  </cellXfs>
  <cellStyles count="2">
    <cellStyle name="標準" xfId="0" builtinId="0"/>
    <cellStyle name="標準 2" xfId="1" xr:uid="{00000000-0005-0000-0000-000001000000}"/>
  </cellStyles>
  <dxfs count="45">
    <dxf>
      <fill>
        <patternFill>
          <bgColor theme="8" tint="0.79998168889431442"/>
        </patternFill>
      </fill>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
      <fill>
        <patternFill>
          <bgColor theme="8" tint="0.79998168889431442"/>
        </patternFill>
      </fill>
      <border>
        <left style="thin">
          <color rgb="FF00B0F0"/>
        </left>
        <right style="thin">
          <color rgb="FF00B0F0"/>
        </right>
        <top style="thin">
          <color rgb="FF00B0F0"/>
        </top>
        <bottom style="thin">
          <color rgb="FF00B0F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
  <sheetViews>
    <sheetView view="pageBreakPreview" zoomScale="120" zoomScaleNormal="100" zoomScaleSheetLayoutView="120" workbookViewId="0">
      <selection activeCell="B7" sqref="B7:E7"/>
    </sheetView>
  </sheetViews>
  <sheetFormatPr defaultColWidth="9" defaultRowHeight="16" customHeight="1" x14ac:dyDescent="0.55000000000000004"/>
  <cols>
    <col min="1" max="1" width="2.08203125" style="48" customWidth="1"/>
    <col min="2" max="2" width="3.58203125" style="48" customWidth="1"/>
    <col min="3" max="4" width="32.08203125" style="48" customWidth="1"/>
    <col min="5" max="5" width="3.58203125" style="48" customWidth="1"/>
    <col min="6" max="6" width="2.08203125" style="48" customWidth="1"/>
    <col min="7" max="16384" width="9" style="48"/>
  </cols>
  <sheetData>
    <row r="1" spans="1:6" ht="16" customHeight="1" x14ac:dyDescent="0.55000000000000004">
      <c r="A1" s="90" t="s">
        <v>0</v>
      </c>
      <c r="B1" s="90"/>
      <c r="C1" s="90"/>
    </row>
    <row r="2" spans="1:6" ht="16" customHeight="1" x14ac:dyDescent="0.55000000000000004">
      <c r="D2" s="91" t="s">
        <v>169</v>
      </c>
      <c r="E2" s="92"/>
    </row>
    <row r="4" spans="1:6" ht="16" customHeight="1" x14ac:dyDescent="0.55000000000000004">
      <c r="B4" s="90" t="s">
        <v>228</v>
      </c>
      <c r="C4" s="90"/>
    </row>
    <row r="6" spans="1:6" ht="16" customHeight="1" x14ac:dyDescent="0.55000000000000004">
      <c r="B6" s="93" t="str">
        <f>IF(事業計画書!F8="","（申請者住所又は法人等所在地）",事業計画書!F8)</f>
        <v>（申請者住所又は法人等所在地）</v>
      </c>
      <c r="C6" s="93"/>
      <c r="D6" s="93"/>
      <c r="E6" s="93"/>
    </row>
    <row r="7" spans="1:6" ht="16" customHeight="1" x14ac:dyDescent="0.55000000000000004">
      <c r="B7" s="93" t="str">
        <f>IF(事業計画書!F8="","（申請者氏名又は法人等名称及び代表者氏名）",事業計画書!F8)</f>
        <v>（申請者氏名又は法人等名称及び代表者氏名）</v>
      </c>
      <c r="C7" s="93"/>
      <c r="D7" s="93"/>
      <c r="E7" s="93"/>
    </row>
    <row r="9" spans="1:6" ht="16" customHeight="1" x14ac:dyDescent="0.55000000000000004">
      <c r="C9" s="90" t="s">
        <v>70</v>
      </c>
      <c r="D9" s="90"/>
    </row>
    <row r="11" spans="1:6" ht="48" customHeight="1" x14ac:dyDescent="0.55000000000000004">
      <c r="A11" s="94" t="str">
        <f>"　令和６年度において富山県住宅省エネ改修推進モデル事業を実施したいので富山県住宅省エネ改修推進モデル事業費補助金、金"&amp;IF(事業計画書!D142="","　　　　",TEXT(事業計画書!D142,"#,##0"))&amp;"円を交付されるよう富山県補助金等交付規則第３条の規定により、次の関係書類を添えて申請します。"</f>
        <v>　令和６年度において富山県住宅省エネ改修推進モデル事業を実施したいので富山県住宅省エネ改修推進モデル事業費補助金、金　　　　円を交付されるよう富山県補助金等交付規則第３条の規定により、次の関係書類を添えて申請します。</v>
      </c>
      <c r="B11" s="94"/>
      <c r="C11" s="94"/>
      <c r="D11" s="94"/>
      <c r="E11" s="94"/>
      <c r="F11" s="94"/>
    </row>
    <row r="13" spans="1:6" ht="48" customHeight="1" x14ac:dyDescent="0.55000000000000004">
      <c r="B13" s="94" t="s">
        <v>235</v>
      </c>
      <c r="C13" s="94"/>
      <c r="D13" s="94"/>
      <c r="E13" s="94"/>
    </row>
  </sheetData>
  <mergeCells count="8">
    <mergeCell ref="A1:C1"/>
    <mergeCell ref="D2:E2"/>
    <mergeCell ref="B6:E6"/>
    <mergeCell ref="B13:E13"/>
    <mergeCell ref="A11:F11"/>
    <mergeCell ref="C9:D9"/>
    <mergeCell ref="B7:E7"/>
    <mergeCell ref="B4:C4"/>
  </mergeCells>
  <phoneticPr fontId="2"/>
  <printOptions horizontalCentered="1"/>
  <pageMargins left="0.78740157480314965" right="0.78740157480314965" top="0.86614173228346458" bottom="0.86614173228346458"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0"/>
  <sheetViews>
    <sheetView view="pageBreakPreview" zoomScale="55" zoomScaleNormal="100" zoomScaleSheetLayoutView="120" workbookViewId="0">
      <selection activeCell="B38" sqref="B38:E38"/>
    </sheetView>
  </sheetViews>
  <sheetFormatPr defaultColWidth="9" defaultRowHeight="16" customHeight="1" x14ac:dyDescent="0.55000000000000004"/>
  <cols>
    <col min="1" max="1" width="2.58203125" style="2" customWidth="1"/>
    <col min="2" max="2" width="30.58203125" style="2" customWidth="1"/>
    <col min="3" max="3" width="2.58203125" style="2" customWidth="1"/>
    <col min="4" max="4" width="36.58203125" style="2" customWidth="1"/>
    <col min="5" max="5" width="2.58203125" style="2" customWidth="1"/>
    <col min="6" max="16384" width="9" style="2"/>
  </cols>
  <sheetData>
    <row r="1" spans="1:5" ht="16" customHeight="1" x14ac:dyDescent="0.55000000000000004">
      <c r="A1" s="90" t="s">
        <v>265</v>
      </c>
      <c r="B1" s="90"/>
      <c r="C1" s="90"/>
      <c r="D1" s="90"/>
      <c r="E1" s="90"/>
    </row>
    <row r="2" spans="1:5" ht="16" customHeight="1" x14ac:dyDescent="0.55000000000000004">
      <c r="A2" s="103" t="s">
        <v>26</v>
      </c>
      <c r="B2" s="103"/>
      <c r="C2" s="103"/>
      <c r="D2" s="103"/>
      <c r="E2" s="103"/>
    </row>
    <row r="3" spans="1:5" ht="6" customHeight="1" x14ac:dyDescent="0.55000000000000004"/>
    <row r="4" spans="1:5" ht="112" customHeight="1" x14ac:dyDescent="0.55000000000000004">
      <c r="A4" s="142" t="s">
        <v>237</v>
      </c>
      <c r="B4" s="142"/>
      <c r="C4" s="142"/>
      <c r="D4" s="142"/>
      <c r="E4" s="142"/>
    </row>
    <row r="5" spans="1:5" ht="6" customHeight="1" x14ac:dyDescent="0.55000000000000004">
      <c r="A5" s="139">
        <v>1</v>
      </c>
      <c r="B5" s="6"/>
      <c r="C5" s="6"/>
      <c r="D5" s="6"/>
      <c r="E5" s="7"/>
    </row>
    <row r="6" spans="1:5" ht="16" customHeight="1" x14ac:dyDescent="0.55000000000000004">
      <c r="A6" s="140"/>
      <c r="B6" s="3" t="s">
        <v>23</v>
      </c>
      <c r="C6" s="3" t="s">
        <v>4</v>
      </c>
      <c r="D6" s="9"/>
      <c r="E6" s="8" t="s">
        <v>5</v>
      </c>
    </row>
    <row r="7" spans="1:5" ht="32.15" customHeight="1" x14ac:dyDescent="0.55000000000000004">
      <c r="A7" s="140"/>
      <c r="B7" s="33" t="s">
        <v>223</v>
      </c>
      <c r="C7" s="3" t="s">
        <v>4</v>
      </c>
      <c r="D7" s="49"/>
      <c r="E7" s="8" t="s">
        <v>5</v>
      </c>
    </row>
    <row r="8" spans="1:5" ht="16" customHeight="1" x14ac:dyDescent="0.55000000000000004">
      <c r="A8" s="140"/>
      <c r="B8" s="3" t="s">
        <v>25</v>
      </c>
      <c r="C8" s="3" t="s">
        <v>4</v>
      </c>
      <c r="D8" s="9"/>
      <c r="E8" s="8" t="s">
        <v>5</v>
      </c>
    </row>
    <row r="9" spans="1:5" s="55" customFormat="1" ht="16" customHeight="1" x14ac:dyDescent="0.55000000000000004">
      <c r="A9" s="140"/>
      <c r="B9" s="56" t="s">
        <v>251</v>
      </c>
      <c r="C9" s="56" t="s">
        <v>4</v>
      </c>
      <c r="D9" s="31"/>
      <c r="E9" s="8" t="s">
        <v>5</v>
      </c>
    </row>
    <row r="10" spans="1:5" s="29" customFormat="1" ht="16" customHeight="1" x14ac:dyDescent="0.55000000000000004">
      <c r="A10" s="140"/>
      <c r="B10" s="28" t="s">
        <v>226</v>
      </c>
      <c r="C10" s="28" t="s">
        <v>4</v>
      </c>
      <c r="D10" s="31"/>
      <c r="E10" s="8" t="s">
        <v>5</v>
      </c>
    </row>
    <row r="11" spans="1:5" ht="16" customHeight="1" x14ac:dyDescent="0.55000000000000004">
      <c r="A11" s="140"/>
      <c r="B11" s="3" t="s">
        <v>65</v>
      </c>
      <c r="C11" s="3" t="s">
        <v>4</v>
      </c>
      <c r="D11" s="25"/>
      <c r="E11" s="8" t="s">
        <v>5</v>
      </c>
    </row>
    <row r="12" spans="1:5" s="29" customFormat="1" ht="16" customHeight="1" x14ac:dyDescent="0.55000000000000004">
      <c r="A12" s="140"/>
      <c r="B12" s="28" t="s">
        <v>227</v>
      </c>
      <c r="C12" s="28" t="s">
        <v>4</v>
      </c>
      <c r="D12" s="51"/>
      <c r="E12" s="8" t="s">
        <v>5</v>
      </c>
    </row>
    <row r="13" spans="1:5" ht="16" customHeight="1" x14ac:dyDescent="0.55000000000000004">
      <c r="A13" s="140"/>
      <c r="B13" s="3" t="s">
        <v>24</v>
      </c>
      <c r="C13" s="3" t="s">
        <v>4</v>
      </c>
      <c r="D13" s="9"/>
      <c r="E13" s="8" t="s">
        <v>5</v>
      </c>
    </row>
    <row r="14" spans="1:5" ht="16" customHeight="1" x14ac:dyDescent="0.55000000000000004">
      <c r="A14" s="140"/>
      <c r="B14" s="3" t="s">
        <v>29</v>
      </c>
      <c r="C14" s="3" t="s">
        <v>4</v>
      </c>
      <c r="D14" s="26"/>
      <c r="E14" s="8" t="s">
        <v>5</v>
      </c>
    </row>
    <row r="15" spans="1:5" ht="16" customHeight="1" x14ac:dyDescent="0.55000000000000004">
      <c r="A15" s="140"/>
      <c r="B15" s="3" t="s">
        <v>30</v>
      </c>
      <c r="C15" s="3" t="s">
        <v>4</v>
      </c>
      <c r="D15" s="13"/>
      <c r="E15" s="8" t="s">
        <v>5</v>
      </c>
    </row>
    <row r="16" spans="1:5" ht="16" customHeight="1" x14ac:dyDescent="0.55000000000000004">
      <c r="A16" s="140"/>
      <c r="B16" s="3" t="s">
        <v>31</v>
      </c>
      <c r="C16" s="3" t="s">
        <v>4</v>
      </c>
      <c r="D16" s="13"/>
      <c r="E16" s="8" t="s">
        <v>5</v>
      </c>
    </row>
    <row r="17" spans="1:5" ht="16" customHeight="1" x14ac:dyDescent="0.55000000000000004">
      <c r="A17" s="140"/>
      <c r="B17" s="3" t="s">
        <v>35</v>
      </c>
      <c r="C17" s="3" t="s">
        <v>4</v>
      </c>
      <c r="D17" s="27"/>
      <c r="E17" s="8" t="s">
        <v>5</v>
      </c>
    </row>
    <row r="18" spans="1:5" s="16" customFormat="1" ht="32.15" customHeight="1" x14ac:dyDescent="0.55000000000000004">
      <c r="A18" s="140"/>
      <c r="B18" s="33" t="s">
        <v>68</v>
      </c>
      <c r="C18" s="4" t="s">
        <v>4</v>
      </c>
      <c r="D18" s="49"/>
      <c r="E18" s="8" t="s">
        <v>5</v>
      </c>
    </row>
    <row r="19" spans="1:5" ht="6" customHeight="1" x14ac:dyDescent="0.55000000000000004">
      <c r="A19" s="140"/>
      <c r="B19" s="3"/>
      <c r="C19" s="3"/>
      <c r="D19" s="12"/>
      <c r="E19" s="8"/>
    </row>
    <row r="20" spans="1:5" ht="70" customHeight="1" x14ac:dyDescent="0.55000000000000004">
      <c r="A20" s="140"/>
      <c r="B20" s="143" t="s">
        <v>293</v>
      </c>
      <c r="C20" s="144"/>
      <c r="D20" s="144"/>
      <c r="E20" s="145"/>
    </row>
    <row r="21" spans="1:5" s="32" customFormat="1" ht="16" customHeight="1" x14ac:dyDescent="0.55000000000000004">
      <c r="A21" s="140"/>
      <c r="B21" s="143" t="str">
        <f>"（参考）断熱材の容積="&amp;IF(D10*D11&gt;0,D10*D11/1000,"　　")&amp;"㎥、熱抵抗値="&amp;IF(D11*D12&gt;0,D11/1000/D12,"　　")</f>
        <v>（参考）断熱材の容積=　　㎥、熱抵抗値=　　</v>
      </c>
      <c r="C21" s="144"/>
      <c r="D21" s="144"/>
      <c r="E21" s="145"/>
    </row>
    <row r="22" spans="1:5" ht="6" customHeight="1" x14ac:dyDescent="0.55000000000000004">
      <c r="A22" s="141"/>
      <c r="B22" s="14"/>
      <c r="C22" s="14"/>
      <c r="D22" s="14"/>
      <c r="E22" s="15"/>
    </row>
    <row r="23" spans="1:5" ht="8.15" customHeight="1" x14ac:dyDescent="0.55000000000000004">
      <c r="A23" s="139">
        <v>2</v>
      </c>
      <c r="B23" s="6"/>
      <c r="C23" s="6"/>
      <c r="D23" s="6"/>
      <c r="E23" s="7"/>
    </row>
    <row r="24" spans="1:5" ht="16" customHeight="1" x14ac:dyDescent="0.55000000000000004">
      <c r="A24" s="140"/>
      <c r="B24" s="56" t="s">
        <v>23</v>
      </c>
      <c r="C24" s="56" t="s">
        <v>4</v>
      </c>
      <c r="D24" s="9"/>
      <c r="E24" s="8" t="s">
        <v>5</v>
      </c>
    </row>
    <row r="25" spans="1:5" ht="32.15" customHeight="1" x14ac:dyDescent="0.55000000000000004">
      <c r="A25" s="140"/>
      <c r="B25" s="58" t="s">
        <v>223</v>
      </c>
      <c r="C25" s="56" t="s">
        <v>4</v>
      </c>
      <c r="D25" s="49"/>
      <c r="E25" s="8" t="s">
        <v>5</v>
      </c>
    </row>
    <row r="26" spans="1:5" ht="16" customHeight="1" x14ac:dyDescent="0.55000000000000004">
      <c r="A26" s="140"/>
      <c r="B26" s="56" t="s">
        <v>25</v>
      </c>
      <c r="C26" s="56" t="s">
        <v>4</v>
      </c>
      <c r="D26" s="9"/>
      <c r="E26" s="8" t="s">
        <v>5</v>
      </c>
    </row>
    <row r="27" spans="1:5" s="55" customFormat="1" ht="16" customHeight="1" x14ac:dyDescent="0.55000000000000004">
      <c r="A27" s="140"/>
      <c r="B27" s="56" t="s">
        <v>251</v>
      </c>
      <c r="C27" s="56" t="s">
        <v>4</v>
      </c>
      <c r="D27" s="31"/>
      <c r="E27" s="8" t="s">
        <v>5</v>
      </c>
    </row>
    <row r="28" spans="1:5" s="29" customFormat="1" ht="16" customHeight="1" x14ac:dyDescent="0.55000000000000004">
      <c r="A28" s="140"/>
      <c r="B28" s="56" t="s">
        <v>226</v>
      </c>
      <c r="C28" s="56" t="s">
        <v>4</v>
      </c>
      <c r="D28" s="31"/>
      <c r="E28" s="8" t="s">
        <v>5</v>
      </c>
    </row>
    <row r="29" spans="1:5" ht="16" customHeight="1" x14ac:dyDescent="0.55000000000000004">
      <c r="A29" s="140"/>
      <c r="B29" s="56" t="s">
        <v>65</v>
      </c>
      <c r="C29" s="56" t="s">
        <v>4</v>
      </c>
      <c r="D29" s="25"/>
      <c r="E29" s="8" t="s">
        <v>5</v>
      </c>
    </row>
    <row r="30" spans="1:5" s="29" customFormat="1" ht="16" customHeight="1" x14ac:dyDescent="0.55000000000000004">
      <c r="A30" s="140"/>
      <c r="B30" s="56" t="s">
        <v>227</v>
      </c>
      <c r="C30" s="56" t="s">
        <v>4</v>
      </c>
      <c r="D30" s="51"/>
      <c r="E30" s="8" t="s">
        <v>5</v>
      </c>
    </row>
    <row r="31" spans="1:5" ht="16" customHeight="1" x14ac:dyDescent="0.55000000000000004">
      <c r="A31" s="140"/>
      <c r="B31" s="56" t="s">
        <v>24</v>
      </c>
      <c r="C31" s="56" t="s">
        <v>4</v>
      </c>
      <c r="D31" s="9"/>
      <c r="E31" s="8" t="s">
        <v>5</v>
      </c>
    </row>
    <row r="32" spans="1:5" ht="16" customHeight="1" x14ac:dyDescent="0.55000000000000004">
      <c r="A32" s="140"/>
      <c r="B32" s="56" t="s">
        <v>29</v>
      </c>
      <c r="C32" s="56" t="s">
        <v>4</v>
      </c>
      <c r="D32" s="26"/>
      <c r="E32" s="8" t="s">
        <v>5</v>
      </c>
    </row>
    <row r="33" spans="1:5" ht="16" customHeight="1" x14ac:dyDescent="0.55000000000000004">
      <c r="A33" s="140"/>
      <c r="B33" s="56" t="s">
        <v>30</v>
      </c>
      <c r="C33" s="56" t="s">
        <v>4</v>
      </c>
      <c r="D33" s="57"/>
      <c r="E33" s="8" t="s">
        <v>5</v>
      </c>
    </row>
    <row r="34" spans="1:5" ht="16" customHeight="1" x14ac:dyDescent="0.55000000000000004">
      <c r="A34" s="140"/>
      <c r="B34" s="56" t="s">
        <v>31</v>
      </c>
      <c r="C34" s="56" t="s">
        <v>4</v>
      </c>
      <c r="D34" s="57"/>
      <c r="E34" s="8" t="s">
        <v>5</v>
      </c>
    </row>
    <row r="35" spans="1:5" ht="16" customHeight="1" x14ac:dyDescent="0.55000000000000004">
      <c r="A35" s="140"/>
      <c r="B35" s="56" t="s">
        <v>35</v>
      </c>
      <c r="C35" s="56" t="s">
        <v>4</v>
      </c>
      <c r="D35" s="27"/>
      <c r="E35" s="8" t="s">
        <v>5</v>
      </c>
    </row>
    <row r="36" spans="1:5" s="16" customFormat="1" ht="32.15" customHeight="1" x14ac:dyDescent="0.55000000000000004">
      <c r="A36" s="140"/>
      <c r="B36" s="58" t="s">
        <v>68</v>
      </c>
      <c r="C36" s="56" t="s">
        <v>4</v>
      </c>
      <c r="D36" s="49"/>
      <c r="E36" s="8" t="s">
        <v>5</v>
      </c>
    </row>
    <row r="37" spans="1:5" ht="6" customHeight="1" x14ac:dyDescent="0.55000000000000004">
      <c r="A37" s="140"/>
      <c r="B37" s="56"/>
      <c r="C37" s="56"/>
      <c r="D37" s="57"/>
      <c r="E37" s="8"/>
    </row>
    <row r="38" spans="1:5" ht="70" customHeight="1" x14ac:dyDescent="0.55000000000000004">
      <c r="A38" s="140"/>
      <c r="B38" s="143" t="s">
        <v>293</v>
      </c>
      <c r="C38" s="144"/>
      <c r="D38" s="144"/>
      <c r="E38" s="145"/>
    </row>
    <row r="39" spans="1:5" s="32" customFormat="1" ht="16" customHeight="1" x14ac:dyDescent="0.55000000000000004">
      <c r="A39" s="140"/>
      <c r="B39" s="143" t="str">
        <f>"（参考）断熱材の容積="&amp;IF(D28*D29&gt;0,D28*D29/1000,"　　")&amp;"㎥、熱抵抗値="&amp;IF(D29*D30&gt;0,D29/1000/D30,"　　")</f>
        <v>（参考）断熱材の容積=　　㎥、熱抵抗値=　　</v>
      </c>
      <c r="C39" s="144"/>
      <c r="D39" s="144"/>
      <c r="E39" s="145"/>
    </row>
    <row r="40" spans="1:5" ht="6" customHeight="1" x14ac:dyDescent="0.55000000000000004">
      <c r="A40" s="141"/>
      <c r="B40" s="14"/>
      <c r="C40" s="14"/>
      <c r="D40" s="14"/>
      <c r="E40" s="15"/>
    </row>
  </sheetData>
  <mergeCells count="9">
    <mergeCell ref="A23:A40"/>
    <mergeCell ref="B38:E38"/>
    <mergeCell ref="A1:E1"/>
    <mergeCell ref="A5:A22"/>
    <mergeCell ref="A2:E2"/>
    <mergeCell ref="A4:E4"/>
    <mergeCell ref="B20:E20"/>
    <mergeCell ref="B21:E21"/>
    <mergeCell ref="B39:E39"/>
  </mergeCells>
  <phoneticPr fontId="2"/>
  <conditionalFormatting sqref="D14">
    <cfRule type="expression" dxfId="8" priority="12">
      <formula>D13="あり"</formula>
    </cfRule>
  </conditionalFormatting>
  <conditionalFormatting sqref="D15">
    <cfRule type="expression" dxfId="7" priority="11">
      <formula>D13="あり"</formula>
    </cfRule>
  </conditionalFormatting>
  <conditionalFormatting sqref="D16">
    <cfRule type="expression" dxfId="6" priority="10">
      <formula>D13="あり"</formula>
    </cfRule>
  </conditionalFormatting>
  <conditionalFormatting sqref="D17">
    <cfRule type="expression" dxfId="5" priority="9">
      <formula>D13="あり"</formula>
    </cfRule>
  </conditionalFormatting>
  <conditionalFormatting sqref="D32">
    <cfRule type="expression" dxfId="4" priority="4">
      <formula>D31="あり"</formula>
    </cfRule>
  </conditionalFormatting>
  <conditionalFormatting sqref="D33">
    <cfRule type="expression" dxfId="3" priority="3">
      <formula>D31="あり"</formula>
    </cfRule>
  </conditionalFormatting>
  <conditionalFormatting sqref="D34">
    <cfRule type="expression" dxfId="2" priority="2">
      <formula>D31="あり"</formula>
    </cfRule>
  </conditionalFormatting>
  <conditionalFormatting sqref="D35">
    <cfRule type="expression" dxfId="1" priority="1">
      <formula>D31="あり"</formula>
    </cfRule>
  </conditionalFormatting>
  <dataValidations count="3">
    <dataValidation type="decimal" allowBlank="1" showInputMessage="1" showErrorMessage="1" error="0から1000までの数値で記載してください。" sqref="D11 D29" xr:uid="{00000000-0002-0000-0800-000000000000}">
      <formula1>0</formula1>
      <formula2>1000</formula2>
    </dataValidation>
    <dataValidation type="decimal" allowBlank="1" showInputMessage="1" showErrorMessage="1" error="0から500までの数値で記載してください。" sqref="D10 D28" xr:uid="{00000000-0002-0000-0800-000001000000}">
      <formula1>0</formula1>
      <formula2>500</formula2>
    </dataValidation>
    <dataValidation type="decimal" allowBlank="1" showInputMessage="1" showErrorMessage="1" error="0から0.052までの数値で記載してください。" sqref="D12 D30" xr:uid="{00000000-0002-0000-0800-000002000000}">
      <formula1>0</formula1>
      <formula2>0.052</formula2>
    </dataValidation>
  </dataValidations>
  <printOptions horizontalCentered="1"/>
  <pageMargins left="0.78740157480314965" right="0.78740157480314965" top="0.86614173228346458" bottom="0.86614173228346458" header="0.31496062992125984" footer="0.31496062992125984"/>
  <pageSetup paperSize="9" orientation="portrait" r:id="rId1"/>
  <rowBreaks count="1" manualBreakCount="1">
    <brk id="22"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800-000003000000}">
          <x14:formula1>
            <xm:f>選択肢!$G$2:$G$6</xm:f>
          </x14:formula1>
          <xm:sqref>D8 D26</xm:sqref>
        </x14:dataValidation>
        <x14:dataValidation type="list" allowBlank="1" showInputMessage="1" showErrorMessage="1" xr:uid="{00000000-0002-0000-0800-000004000000}">
          <x14:formula1>
            <xm:f>選択肢!$F$2:$F$3</xm:f>
          </x14:formula1>
          <xm:sqref>D13 D31</xm:sqref>
        </x14:dataValidation>
        <x14:dataValidation type="list" allowBlank="1" showInputMessage="1" showErrorMessage="1" xr:uid="{00000000-0002-0000-0800-000005000000}">
          <x14:formula1>
            <xm:f>選択肢!$H$2:$H$3</xm:f>
          </x14:formula1>
          <xm:sqref>D16 D34</xm:sqref>
        </x14:dataValidation>
        <x14:dataValidation type="list" allowBlank="1" showInputMessage="1" showErrorMessage="1" error="0から500までの数値で記載してください。" xr:uid="{00000000-0002-0000-0800-000006000000}">
          <x14:formula1>
            <xm:f>選択肢!$I$2:$I$3</xm:f>
          </x14:formula1>
          <xm:sqref>D9 D27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5"/>
  <sheetViews>
    <sheetView showGridLines="0" tabSelected="1" zoomScale="57" zoomScaleNormal="100" zoomScaleSheetLayoutView="120" workbookViewId="0">
      <selection activeCell="F14" sqref="F14"/>
    </sheetView>
  </sheetViews>
  <sheetFormatPr defaultRowHeight="16" customHeight="1" x14ac:dyDescent="0.2"/>
  <cols>
    <col min="1" max="1" width="8.58203125" style="34" customWidth="1"/>
    <col min="2" max="2" width="12.58203125" style="34" customWidth="1"/>
    <col min="3" max="3" width="21.58203125" style="34" customWidth="1"/>
    <col min="4" max="4" width="12.58203125" style="34" customWidth="1"/>
    <col min="5" max="5" width="21.58203125" style="34" customWidth="1"/>
    <col min="6" max="254" width="9" style="34"/>
    <col min="255" max="255" width="2.58203125" style="34" customWidth="1"/>
    <col min="256" max="256" width="11.75" style="34" customWidth="1"/>
    <col min="257" max="257" width="11.33203125" style="34" customWidth="1"/>
    <col min="258" max="258" width="25.58203125" style="34" customWidth="1"/>
    <col min="259" max="259" width="15.58203125" style="34" customWidth="1"/>
    <col min="260" max="260" width="20.58203125" style="34" customWidth="1"/>
    <col min="261" max="261" width="2.83203125" style="34" customWidth="1"/>
    <col min="262" max="510" width="9" style="34"/>
    <col min="511" max="511" width="2.58203125" style="34" customWidth="1"/>
    <col min="512" max="512" width="11.75" style="34" customWidth="1"/>
    <col min="513" max="513" width="11.33203125" style="34" customWidth="1"/>
    <col min="514" max="514" width="25.58203125" style="34" customWidth="1"/>
    <col min="515" max="515" width="15.58203125" style="34" customWidth="1"/>
    <col min="516" max="516" width="20.58203125" style="34" customWidth="1"/>
    <col min="517" max="517" width="2.83203125" style="34" customWidth="1"/>
    <col min="518" max="766" width="9" style="34"/>
    <col min="767" max="767" width="2.58203125" style="34" customWidth="1"/>
    <col min="768" max="768" width="11.75" style="34" customWidth="1"/>
    <col min="769" max="769" width="11.33203125" style="34" customWidth="1"/>
    <col min="770" max="770" width="25.58203125" style="34" customWidth="1"/>
    <col min="771" max="771" width="15.58203125" style="34" customWidth="1"/>
    <col min="772" max="772" width="20.58203125" style="34" customWidth="1"/>
    <col min="773" max="773" width="2.83203125" style="34" customWidth="1"/>
    <col min="774" max="1022" width="9" style="34"/>
    <col min="1023" max="1023" width="2.58203125" style="34" customWidth="1"/>
    <col min="1024" max="1024" width="11.75" style="34" customWidth="1"/>
    <col min="1025" max="1025" width="11.33203125" style="34" customWidth="1"/>
    <col min="1026" max="1026" width="25.58203125" style="34" customWidth="1"/>
    <col min="1027" max="1027" width="15.58203125" style="34" customWidth="1"/>
    <col min="1028" max="1028" width="20.58203125" style="34" customWidth="1"/>
    <col min="1029" max="1029" width="2.83203125" style="34" customWidth="1"/>
    <col min="1030" max="1278" width="9" style="34"/>
    <col min="1279" max="1279" width="2.58203125" style="34" customWidth="1"/>
    <col min="1280" max="1280" width="11.75" style="34" customWidth="1"/>
    <col min="1281" max="1281" width="11.33203125" style="34" customWidth="1"/>
    <col min="1282" max="1282" width="25.58203125" style="34" customWidth="1"/>
    <col min="1283" max="1283" width="15.58203125" style="34" customWidth="1"/>
    <col min="1284" max="1284" width="20.58203125" style="34" customWidth="1"/>
    <col min="1285" max="1285" width="2.83203125" style="34" customWidth="1"/>
    <col min="1286" max="1534" width="9" style="34"/>
    <col min="1535" max="1535" width="2.58203125" style="34" customWidth="1"/>
    <col min="1536" max="1536" width="11.75" style="34" customWidth="1"/>
    <col min="1537" max="1537" width="11.33203125" style="34" customWidth="1"/>
    <col min="1538" max="1538" width="25.58203125" style="34" customWidth="1"/>
    <col min="1539" max="1539" width="15.58203125" style="34" customWidth="1"/>
    <col min="1540" max="1540" width="20.58203125" style="34" customWidth="1"/>
    <col min="1541" max="1541" width="2.83203125" style="34" customWidth="1"/>
    <col min="1542" max="1790" width="9" style="34"/>
    <col min="1791" max="1791" width="2.58203125" style="34" customWidth="1"/>
    <col min="1792" max="1792" width="11.75" style="34" customWidth="1"/>
    <col min="1793" max="1793" width="11.33203125" style="34" customWidth="1"/>
    <col min="1794" max="1794" width="25.58203125" style="34" customWidth="1"/>
    <col min="1795" max="1795" width="15.58203125" style="34" customWidth="1"/>
    <col min="1796" max="1796" width="20.58203125" style="34" customWidth="1"/>
    <col min="1797" max="1797" width="2.83203125" style="34" customWidth="1"/>
    <col min="1798" max="2046" width="9" style="34"/>
    <col min="2047" max="2047" width="2.58203125" style="34" customWidth="1"/>
    <col min="2048" max="2048" width="11.75" style="34" customWidth="1"/>
    <col min="2049" max="2049" width="11.33203125" style="34" customWidth="1"/>
    <col min="2050" max="2050" width="25.58203125" style="34" customWidth="1"/>
    <col min="2051" max="2051" width="15.58203125" style="34" customWidth="1"/>
    <col min="2052" max="2052" width="20.58203125" style="34" customWidth="1"/>
    <col min="2053" max="2053" width="2.83203125" style="34" customWidth="1"/>
    <col min="2054" max="2302" width="9" style="34"/>
    <col min="2303" max="2303" width="2.58203125" style="34" customWidth="1"/>
    <col min="2304" max="2304" width="11.75" style="34" customWidth="1"/>
    <col min="2305" max="2305" width="11.33203125" style="34" customWidth="1"/>
    <col min="2306" max="2306" width="25.58203125" style="34" customWidth="1"/>
    <col min="2307" max="2307" width="15.58203125" style="34" customWidth="1"/>
    <col min="2308" max="2308" width="20.58203125" style="34" customWidth="1"/>
    <col min="2309" max="2309" width="2.83203125" style="34" customWidth="1"/>
    <col min="2310" max="2558" width="9" style="34"/>
    <col min="2559" max="2559" width="2.58203125" style="34" customWidth="1"/>
    <col min="2560" max="2560" width="11.75" style="34" customWidth="1"/>
    <col min="2561" max="2561" width="11.33203125" style="34" customWidth="1"/>
    <col min="2562" max="2562" width="25.58203125" style="34" customWidth="1"/>
    <col min="2563" max="2563" width="15.58203125" style="34" customWidth="1"/>
    <col min="2564" max="2564" width="20.58203125" style="34" customWidth="1"/>
    <col min="2565" max="2565" width="2.83203125" style="34" customWidth="1"/>
    <col min="2566" max="2814" width="9" style="34"/>
    <col min="2815" max="2815" width="2.58203125" style="34" customWidth="1"/>
    <col min="2816" max="2816" width="11.75" style="34" customWidth="1"/>
    <col min="2817" max="2817" width="11.33203125" style="34" customWidth="1"/>
    <col min="2818" max="2818" width="25.58203125" style="34" customWidth="1"/>
    <col min="2819" max="2819" width="15.58203125" style="34" customWidth="1"/>
    <col min="2820" max="2820" width="20.58203125" style="34" customWidth="1"/>
    <col min="2821" max="2821" width="2.83203125" style="34" customWidth="1"/>
    <col min="2822" max="3070" width="9" style="34"/>
    <col min="3071" max="3071" width="2.58203125" style="34" customWidth="1"/>
    <col min="3072" max="3072" width="11.75" style="34" customWidth="1"/>
    <col min="3073" max="3073" width="11.33203125" style="34" customWidth="1"/>
    <col min="3074" max="3074" width="25.58203125" style="34" customWidth="1"/>
    <col min="3075" max="3075" width="15.58203125" style="34" customWidth="1"/>
    <col min="3076" max="3076" width="20.58203125" style="34" customWidth="1"/>
    <col min="3077" max="3077" width="2.83203125" style="34" customWidth="1"/>
    <col min="3078" max="3326" width="9" style="34"/>
    <col min="3327" max="3327" width="2.58203125" style="34" customWidth="1"/>
    <col min="3328" max="3328" width="11.75" style="34" customWidth="1"/>
    <col min="3329" max="3329" width="11.33203125" style="34" customWidth="1"/>
    <col min="3330" max="3330" width="25.58203125" style="34" customWidth="1"/>
    <col min="3331" max="3331" width="15.58203125" style="34" customWidth="1"/>
    <col min="3332" max="3332" width="20.58203125" style="34" customWidth="1"/>
    <col min="3333" max="3333" width="2.83203125" style="34" customWidth="1"/>
    <col min="3334" max="3582" width="9" style="34"/>
    <col min="3583" max="3583" width="2.58203125" style="34" customWidth="1"/>
    <col min="3584" max="3584" width="11.75" style="34" customWidth="1"/>
    <col min="3585" max="3585" width="11.33203125" style="34" customWidth="1"/>
    <col min="3586" max="3586" width="25.58203125" style="34" customWidth="1"/>
    <col min="3587" max="3587" width="15.58203125" style="34" customWidth="1"/>
    <col min="3588" max="3588" width="20.58203125" style="34" customWidth="1"/>
    <col min="3589" max="3589" width="2.83203125" style="34" customWidth="1"/>
    <col min="3590" max="3838" width="9" style="34"/>
    <col min="3839" max="3839" width="2.58203125" style="34" customWidth="1"/>
    <col min="3840" max="3840" width="11.75" style="34" customWidth="1"/>
    <col min="3841" max="3841" width="11.33203125" style="34" customWidth="1"/>
    <col min="3842" max="3842" width="25.58203125" style="34" customWidth="1"/>
    <col min="3843" max="3843" width="15.58203125" style="34" customWidth="1"/>
    <col min="3844" max="3844" width="20.58203125" style="34" customWidth="1"/>
    <col min="3845" max="3845" width="2.83203125" style="34" customWidth="1"/>
    <col min="3846" max="4094" width="9" style="34"/>
    <col min="4095" max="4095" width="2.58203125" style="34" customWidth="1"/>
    <col min="4096" max="4096" width="11.75" style="34" customWidth="1"/>
    <col min="4097" max="4097" width="11.33203125" style="34" customWidth="1"/>
    <col min="4098" max="4098" width="25.58203125" style="34" customWidth="1"/>
    <col min="4099" max="4099" width="15.58203125" style="34" customWidth="1"/>
    <col min="4100" max="4100" width="20.58203125" style="34" customWidth="1"/>
    <col min="4101" max="4101" width="2.83203125" style="34" customWidth="1"/>
    <col min="4102" max="4350" width="9" style="34"/>
    <col min="4351" max="4351" width="2.58203125" style="34" customWidth="1"/>
    <col min="4352" max="4352" width="11.75" style="34" customWidth="1"/>
    <col min="4353" max="4353" width="11.33203125" style="34" customWidth="1"/>
    <col min="4354" max="4354" width="25.58203125" style="34" customWidth="1"/>
    <col min="4355" max="4355" width="15.58203125" style="34" customWidth="1"/>
    <col min="4356" max="4356" width="20.58203125" style="34" customWidth="1"/>
    <col min="4357" max="4357" width="2.83203125" style="34" customWidth="1"/>
    <col min="4358" max="4606" width="9" style="34"/>
    <col min="4607" max="4607" width="2.58203125" style="34" customWidth="1"/>
    <col min="4608" max="4608" width="11.75" style="34" customWidth="1"/>
    <col min="4609" max="4609" width="11.33203125" style="34" customWidth="1"/>
    <col min="4610" max="4610" width="25.58203125" style="34" customWidth="1"/>
    <col min="4611" max="4611" width="15.58203125" style="34" customWidth="1"/>
    <col min="4612" max="4612" width="20.58203125" style="34" customWidth="1"/>
    <col min="4613" max="4613" width="2.83203125" style="34" customWidth="1"/>
    <col min="4614" max="4862" width="9" style="34"/>
    <col min="4863" max="4863" width="2.58203125" style="34" customWidth="1"/>
    <col min="4864" max="4864" width="11.75" style="34" customWidth="1"/>
    <col min="4865" max="4865" width="11.33203125" style="34" customWidth="1"/>
    <col min="4866" max="4866" width="25.58203125" style="34" customWidth="1"/>
    <col min="4867" max="4867" width="15.58203125" style="34" customWidth="1"/>
    <col min="4868" max="4868" width="20.58203125" style="34" customWidth="1"/>
    <col min="4869" max="4869" width="2.83203125" style="34" customWidth="1"/>
    <col min="4870" max="5118" width="9" style="34"/>
    <col min="5119" max="5119" width="2.58203125" style="34" customWidth="1"/>
    <col min="5120" max="5120" width="11.75" style="34" customWidth="1"/>
    <col min="5121" max="5121" width="11.33203125" style="34" customWidth="1"/>
    <col min="5122" max="5122" width="25.58203125" style="34" customWidth="1"/>
    <col min="5123" max="5123" width="15.58203125" style="34" customWidth="1"/>
    <col min="5124" max="5124" width="20.58203125" style="34" customWidth="1"/>
    <col min="5125" max="5125" width="2.83203125" style="34" customWidth="1"/>
    <col min="5126" max="5374" width="9" style="34"/>
    <col min="5375" max="5375" width="2.58203125" style="34" customWidth="1"/>
    <col min="5376" max="5376" width="11.75" style="34" customWidth="1"/>
    <col min="5377" max="5377" width="11.33203125" style="34" customWidth="1"/>
    <col min="5378" max="5378" width="25.58203125" style="34" customWidth="1"/>
    <col min="5379" max="5379" width="15.58203125" style="34" customWidth="1"/>
    <col min="5380" max="5380" width="20.58203125" style="34" customWidth="1"/>
    <col min="5381" max="5381" width="2.83203125" style="34" customWidth="1"/>
    <col min="5382" max="5630" width="9" style="34"/>
    <col min="5631" max="5631" width="2.58203125" style="34" customWidth="1"/>
    <col min="5632" max="5632" width="11.75" style="34" customWidth="1"/>
    <col min="5633" max="5633" width="11.33203125" style="34" customWidth="1"/>
    <col min="5634" max="5634" width="25.58203125" style="34" customWidth="1"/>
    <col min="5635" max="5635" width="15.58203125" style="34" customWidth="1"/>
    <col min="5636" max="5636" width="20.58203125" style="34" customWidth="1"/>
    <col min="5637" max="5637" width="2.83203125" style="34" customWidth="1"/>
    <col min="5638" max="5886" width="9" style="34"/>
    <col min="5887" max="5887" width="2.58203125" style="34" customWidth="1"/>
    <col min="5888" max="5888" width="11.75" style="34" customWidth="1"/>
    <col min="5889" max="5889" width="11.33203125" style="34" customWidth="1"/>
    <col min="5890" max="5890" width="25.58203125" style="34" customWidth="1"/>
    <col min="5891" max="5891" width="15.58203125" style="34" customWidth="1"/>
    <col min="5892" max="5892" width="20.58203125" style="34" customWidth="1"/>
    <col min="5893" max="5893" width="2.83203125" style="34" customWidth="1"/>
    <col min="5894" max="6142" width="9" style="34"/>
    <col min="6143" max="6143" width="2.58203125" style="34" customWidth="1"/>
    <col min="6144" max="6144" width="11.75" style="34" customWidth="1"/>
    <col min="6145" max="6145" width="11.33203125" style="34" customWidth="1"/>
    <col min="6146" max="6146" width="25.58203125" style="34" customWidth="1"/>
    <col min="6147" max="6147" width="15.58203125" style="34" customWidth="1"/>
    <col min="6148" max="6148" width="20.58203125" style="34" customWidth="1"/>
    <col min="6149" max="6149" width="2.83203125" style="34" customWidth="1"/>
    <col min="6150" max="6398" width="9" style="34"/>
    <col min="6399" max="6399" width="2.58203125" style="34" customWidth="1"/>
    <col min="6400" max="6400" width="11.75" style="34" customWidth="1"/>
    <col min="6401" max="6401" width="11.33203125" style="34" customWidth="1"/>
    <col min="6402" max="6402" width="25.58203125" style="34" customWidth="1"/>
    <col min="6403" max="6403" width="15.58203125" style="34" customWidth="1"/>
    <col min="6404" max="6404" width="20.58203125" style="34" customWidth="1"/>
    <col min="6405" max="6405" width="2.83203125" style="34" customWidth="1"/>
    <col min="6406" max="6654" width="9" style="34"/>
    <col min="6655" max="6655" width="2.58203125" style="34" customWidth="1"/>
    <col min="6656" max="6656" width="11.75" style="34" customWidth="1"/>
    <col min="6657" max="6657" width="11.33203125" style="34" customWidth="1"/>
    <col min="6658" max="6658" width="25.58203125" style="34" customWidth="1"/>
    <col min="6659" max="6659" width="15.58203125" style="34" customWidth="1"/>
    <col min="6660" max="6660" width="20.58203125" style="34" customWidth="1"/>
    <col min="6661" max="6661" width="2.83203125" style="34" customWidth="1"/>
    <col min="6662" max="6910" width="9" style="34"/>
    <col min="6911" max="6911" width="2.58203125" style="34" customWidth="1"/>
    <col min="6912" max="6912" width="11.75" style="34" customWidth="1"/>
    <col min="6913" max="6913" width="11.33203125" style="34" customWidth="1"/>
    <col min="6914" max="6914" width="25.58203125" style="34" customWidth="1"/>
    <col min="6915" max="6915" width="15.58203125" style="34" customWidth="1"/>
    <col min="6916" max="6916" width="20.58203125" style="34" customWidth="1"/>
    <col min="6917" max="6917" width="2.83203125" style="34" customWidth="1"/>
    <col min="6918" max="7166" width="9" style="34"/>
    <col min="7167" max="7167" width="2.58203125" style="34" customWidth="1"/>
    <col min="7168" max="7168" width="11.75" style="34" customWidth="1"/>
    <col min="7169" max="7169" width="11.33203125" style="34" customWidth="1"/>
    <col min="7170" max="7170" width="25.58203125" style="34" customWidth="1"/>
    <col min="7171" max="7171" width="15.58203125" style="34" customWidth="1"/>
    <col min="7172" max="7172" width="20.58203125" style="34" customWidth="1"/>
    <col min="7173" max="7173" width="2.83203125" style="34" customWidth="1"/>
    <col min="7174" max="7422" width="9" style="34"/>
    <col min="7423" max="7423" width="2.58203125" style="34" customWidth="1"/>
    <col min="7424" max="7424" width="11.75" style="34" customWidth="1"/>
    <col min="7425" max="7425" width="11.33203125" style="34" customWidth="1"/>
    <col min="7426" max="7426" width="25.58203125" style="34" customWidth="1"/>
    <col min="7427" max="7427" width="15.58203125" style="34" customWidth="1"/>
    <col min="7428" max="7428" width="20.58203125" style="34" customWidth="1"/>
    <col min="7429" max="7429" width="2.83203125" style="34" customWidth="1"/>
    <col min="7430" max="7678" width="9" style="34"/>
    <col min="7679" max="7679" width="2.58203125" style="34" customWidth="1"/>
    <col min="7680" max="7680" width="11.75" style="34" customWidth="1"/>
    <col min="7681" max="7681" width="11.33203125" style="34" customWidth="1"/>
    <col min="7682" max="7682" width="25.58203125" style="34" customWidth="1"/>
    <col min="7683" max="7683" width="15.58203125" style="34" customWidth="1"/>
    <col min="7684" max="7684" width="20.58203125" style="34" customWidth="1"/>
    <col min="7685" max="7685" width="2.83203125" style="34" customWidth="1"/>
    <col min="7686" max="7934" width="9" style="34"/>
    <col min="7935" max="7935" width="2.58203125" style="34" customWidth="1"/>
    <col min="7936" max="7936" width="11.75" style="34" customWidth="1"/>
    <col min="7937" max="7937" width="11.33203125" style="34" customWidth="1"/>
    <col min="7938" max="7938" width="25.58203125" style="34" customWidth="1"/>
    <col min="7939" max="7939" width="15.58203125" style="34" customWidth="1"/>
    <col min="7940" max="7940" width="20.58203125" style="34" customWidth="1"/>
    <col min="7941" max="7941" width="2.83203125" style="34" customWidth="1"/>
    <col min="7942" max="8190" width="9" style="34"/>
    <col min="8191" max="8191" width="2.58203125" style="34" customWidth="1"/>
    <col min="8192" max="8192" width="11.75" style="34" customWidth="1"/>
    <col min="8193" max="8193" width="11.33203125" style="34" customWidth="1"/>
    <col min="8194" max="8194" width="25.58203125" style="34" customWidth="1"/>
    <col min="8195" max="8195" width="15.58203125" style="34" customWidth="1"/>
    <col min="8196" max="8196" width="20.58203125" style="34" customWidth="1"/>
    <col min="8197" max="8197" width="2.83203125" style="34" customWidth="1"/>
    <col min="8198" max="8446" width="9" style="34"/>
    <col min="8447" max="8447" width="2.58203125" style="34" customWidth="1"/>
    <col min="8448" max="8448" width="11.75" style="34" customWidth="1"/>
    <col min="8449" max="8449" width="11.33203125" style="34" customWidth="1"/>
    <col min="8450" max="8450" width="25.58203125" style="34" customWidth="1"/>
    <col min="8451" max="8451" width="15.58203125" style="34" customWidth="1"/>
    <col min="8452" max="8452" width="20.58203125" style="34" customWidth="1"/>
    <col min="8453" max="8453" width="2.83203125" style="34" customWidth="1"/>
    <col min="8454" max="8702" width="9" style="34"/>
    <col min="8703" max="8703" width="2.58203125" style="34" customWidth="1"/>
    <col min="8704" max="8704" width="11.75" style="34" customWidth="1"/>
    <col min="8705" max="8705" width="11.33203125" style="34" customWidth="1"/>
    <col min="8706" max="8706" width="25.58203125" style="34" customWidth="1"/>
    <col min="8707" max="8707" width="15.58203125" style="34" customWidth="1"/>
    <col min="8708" max="8708" width="20.58203125" style="34" customWidth="1"/>
    <col min="8709" max="8709" width="2.83203125" style="34" customWidth="1"/>
    <col min="8710" max="8958" width="9" style="34"/>
    <col min="8959" max="8959" width="2.58203125" style="34" customWidth="1"/>
    <col min="8960" max="8960" width="11.75" style="34" customWidth="1"/>
    <col min="8961" max="8961" width="11.33203125" style="34" customWidth="1"/>
    <col min="8962" max="8962" width="25.58203125" style="34" customWidth="1"/>
    <col min="8963" max="8963" width="15.58203125" style="34" customWidth="1"/>
    <col min="8964" max="8964" width="20.58203125" style="34" customWidth="1"/>
    <col min="8965" max="8965" width="2.83203125" style="34" customWidth="1"/>
    <col min="8966" max="9214" width="9" style="34"/>
    <col min="9215" max="9215" width="2.58203125" style="34" customWidth="1"/>
    <col min="9216" max="9216" width="11.75" style="34" customWidth="1"/>
    <col min="9217" max="9217" width="11.33203125" style="34" customWidth="1"/>
    <col min="9218" max="9218" width="25.58203125" style="34" customWidth="1"/>
    <col min="9219" max="9219" width="15.58203125" style="34" customWidth="1"/>
    <col min="9220" max="9220" width="20.58203125" style="34" customWidth="1"/>
    <col min="9221" max="9221" width="2.83203125" style="34" customWidth="1"/>
    <col min="9222" max="9470" width="9" style="34"/>
    <col min="9471" max="9471" width="2.58203125" style="34" customWidth="1"/>
    <col min="9472" max="9472" width="11.75" style="34" customWidth="1"/>
    <col min="9473" max="9473" width="11.33203125" style="34" customWidth="1"/>
    <col min="9474" max="9474" width="25.58203125" style="34" customWidth="1"/>
    <col min="9475" max="9475" width="15.58203125" style="34" customWidth="1"/>
    <col min="9476" max="9476" width="20.58203125" style="34" customWidth="1"/>
    <col min="9477" max="9477" width="2.83203125" style="34" customWidth="1"/>
    <col min="9478" max="9726" width="9" style="34"/>
    <col min="9727" max="9727" width="2.58203125" style="34" customWidth="1"/>
    <col min="9728" max="9728" width="11.75" style="34" customWidth="1"/>
    <col min="9729" max="9729" width="11.33203125" style="34" customWidth="1"/>
    <col min="9730" max="9730" width="25.58203125" style="34" customWidth="1"/>
    <col min="9731" max="9731" width="15.58203125" style="34" customWidth="1"/>
    <col min="9732" max="9732" width="20.58203125" style="34" customWidth="1"/>
    <col min="9733" max="9733" width="2.83203125" style="34" customWidth="1"/>
    <col min="9734" max="9982" width="9" style="34"/>
    <col min="9983" max="9983" width="2.58203125" style="34" customWidth="1"/>
    <col min="9984" max="9984" width="11.75" style="34" customWidth="1"/>
    <col min="9985" max="9985" width="11.33203125" style="34" customWidth="1"/>
    <col min="9986" max="9986" width="25.58203125" style="34" customWidth="1"/>
    <col min="9987" max="9987" width="15.58203125" style="34" customWidth="1"/>
    <col min="9988" max="9988" width="20.58203125" style="34" customWidth="1"/>
    <col min="9989" max="9989" width="2.83203125" style="34" customWidth="1"/>
    <col min="9990" max="10238" width="9" style="34"/>
    <col min="10239" max="10239" width="2.58203125" style="34" customWidth="1"/>
    <col min="10240" max="10240" width="11.75" style="34" customWidth="1"/>
    <col min="10241" max="10241" width="11.33203125" style="34" customWidth="1"/>
    <col min="10242" max="10242" width="25.58203125" style="34" customWidth="1"/>
    <col min="10243" max="10243" width="15.58203125" style="34" customWidth="1"/>
    <col min="10244" max="10244" width="20.58203125" style="34" customWidth="1"/>
    <col min="10245" max="10245" width="2.83203125" style="34" customWidth="1"/>
    <col min="10246" max="10494" width="9" style="34"/>
    <col min="10495" max="10495" width="2.58203125" style="34" customWidth="1"/>
    <col min="10496" max="10496" width="11.75" style="34" customWidth="1"/>
    <col min="10497" max="10497" width="11.33203125" style="34" customWidth="1"/>
    <col min="10498" max="10498" width="25.58203125" style="34" customWidth="1"/>
    <col min="10499" max="10499" width="15.58203125" style="34" customWidth="1"/>
    <col min="10500" max="10500" width="20.58203125" style="34" customWidth="1"/>
    <col min="10501" max="10501" width="2.83203125" style="34" customWidth="1"/>
    <col min="10502" max="10750" width="9" style="34"/>
    <col min="10751" max="10751" width="2.58203125" style="34" customWidth="1"/>
    <col min="10752" max="10752" width="11.75" style="34" customWidth="1"/>
    <col min="10753" max="10753" width="11.33203125" style="34" customWidth="1"/>
    <col min="10754" max="10754" width="25.58203125" style="34" customWidth="1"/>
    <col min="10755" max="10755" width="15.58203125" style="34" customWidth="1"/>
    <col min="10756" max="10756" width="20.58203125" style="34" customWidth="1"/>
    <col min="10757" max="10757" width="2.83203125" style="34" customWidth="1"/>
    <col min="10758" max="11006" width="9" style="34"/>
    <col min="11007" max="11007" width="2.58203125" style="34" customWidth="1"/>
    <col min="11008" max="11008" width="11.75" style="34" customWidth="1"/>
    <col min="11009" max="11009" width="11.33203125" style="34" customWidth="1"/>
    <col min="11010" max="11010" width="25.58203125" style="34" customWidth="1"/>
    <col min="11011" max="11011" width="15.58203125" style="34" customWidth="1"/>
    <col min="11012" max="11012" width="20.58203125" style="34" customWidth="1"/>
    <col min="11013" max="11013" width="2.83203125" style="34" customWidth="1"/>
    <col min="11014" max="11262" width="9" style="34"/>
    <col min="11263" max="11263" width="2.58203125" style="34" customWidth="1"/>
    <col min="11264" max="11264" width="11.75" style="34" customWidth="1"/>
    <col min="11265" max="11265" width="11.33203125" style="34" customWidth="1"/>
    <col min="11266" max="11266" width="25.58203125" style="34" customWidth="1"/>
    <col min="11267" max="11267" width="15.58203125" style="34" customWidth="1"/>
    <col min="11268" max="11268" width="20.58203125" style="34" customWidth="1"/>
    <col min="11269" max="11269" width="2.83203125" style="34" customWidth="1"/>
    <col min="11270" max="11518" width="9" style="34"/>
    <col min="11519" max="11519" width="2.58203125" style="34" customWidth="1"/>
    <col min="11520" max="11520" width="11.75" style="34" customWidth="1"/>
    <col min="11521" max="11521" width="11.33203125" style="34" customWidth="1"/>
    <col min="11522" max="11522" width="25.58203125" style="34" customWidth="1"/>
    <col min="11523" max="11523" width="15.58203125" style="34" customWidth="1"/>
    <col min="11524" max="11524" width="20.58203125" style="34" customWidth="1"/>
    <col min="11525" max="11525" width="2.83203125" style="34" customWidth="1"/>
    <col min="11526" max="11774" width="9" style="34"/>
    <col min="11775" max="11775" width="2.58203125" style="34" customWidth="1"/>
    <col min="11776" max="11776" width="11.75" style="34" customWidth="1"/>
    <col min="11777" max="11777" width="11.33203125" style="34" customWidth="1"/>
    <col min="11778" max="11778" width="25.58203125" style="34" customWidth="1"/>
    <col min="11779" max="11779" width="15.58203125" style="34" customWidth="1"/>
    <col min="11780" max="11780" width="20.58203125" style="34" customWidth="1"/>
    <col min="11781" max="11781" width="2.83203125" style="34" customWidth="1"/>
    <col min="11782" max="12030" width="9" style="34"/>
    <col min="12031" max="12031" width="2.58203125" style="34" customWidth="1"/>
    <col min="12032" max="12032" width="11.75" style="34" customWidth="1"/>
    <col min="12033" max="12033" width="11.33203125" style="34" customWidth="1"/>
    <col min="12034" max="12034" width="25.58203125" style="34" customWidth="1"/>
    <col min="12035" max="12035" width="15.58203125" style="34" customWidth="1"/>
    <col min="12036" max="12036" width="20.58203125" style="34" customWidth="1"/>
    <col min="12037" max="12037" width="2.83203125" style="34" customWidth="1"/>
    <col min="12038" max="12286" width="9" style="34"/>
    <col min="12287" max="12287" width="2.58203125" style="34" customWidth="1"/>
    <col min="12288" max="12288" width="11.75" style="34" customWidth="1"/>
    <col min="12289" max="12289" width="11.33203125" style="34" customWidth="1"/>
    <col min="12290" max="12290" width="25.58203125" style="34" customWidth="1"/>
    <col min="12291" max="12291" width="15.58203125" style="34" customWidth="1"/>
    <col min="12292" max="12292" width="20.58203125" style="34" customWidth="1"/>
    <col min="12293" max="12293" width="2.83203125" style="34" customWidth="1"/>
    <col min="12294" max="12542" width="9" style="34"/>
    <col min="12543" max="12543" width="2.58203125" style="34" customWidth="1"/>
    <col min="12544" max="12544" width="11.75" style="34" customWidth="1"/>
    <col min="12545" max="12545" width="11.33203125" style="34" customWidth="1"/>
    <col min="12546" max="12546" width="25.58203125" style="34" customWidth="1"/>
    <col min="12547" max="12547" width="15.58203125" style="34" customWidth="1"/>
    <col min="12548" max="12548" width="20.58203125" style="34" customWidth="1"/>
    <col min="12549" max="12549" width="2.83203125" style="34" customWidth="1"/>
    <col min="12550" max="12798" width="9" style="34"/>
    <col min="12799" max="12799" width="2.58203125" style="34" customWidth="1"/>
    <col min="12800" max="12800" width="11.75" style="34" customWidth="1"/>
    <col min="12801" max="12801" width="11.33203125" style="34" customWidth="1"/>
    <col min="12802" max="12802" width="25.58203125" style="34" customWidth="1"/>
    <col min="12803" max="12803" width="15.58203125" style="34" customWidth="1"/>
    <col min="12804" max="12804" width="20.58203125" style="34" customWidth="1"/>
    <col min="12805" max="12805" width="2.83203125" style="34" customWidth="1"/>
    <col min="12806" max="13054" width="9" style="34"/>
    <col min="13055" max="13055" width="2.58203125" style="34" customWidth="1"/>
    <col min="13056" max="13056" width="11.75" style="34" customWidth="1"/>
    <col min="13057" max="13057" width="11.33203125" style="34" customWidth="1"/>
    <col min="13058" max="13058" width="25.58203125" style="34" customWidth="1"/>
    <col min="13059" max="13059" width="15.58203125" style="34" customWidth="1"/>
    <col min="13060" max="13060" width="20.58203125" style="34" customWidth="1"/>
    <col min="13061" max="13061" width="2.83203125" style="34" customWidth="1"/>
    <col min="13062" max="13310" width="9" style="34"/>
    <col min="13311" max="13311" width="2.58203125" style="34" customWidth="1"/>
    <col min="13312" max="13312" width="11.75" style="34" customWidth="1"/>
    <col min="13313" max="13313" width="11.33203125" style="34" customWidth="1"/>
    <col min="13314" max="13314" width="25.58203125" style="34" customWidth="1"/>
    <col min="13315" max="13315" width="15.58203125" style="34" customWidth="1"/>
    <col min="13316" max="13316" width="20.58203125" style="34" customWidth="1"/>
    <col min="13317" max="13317" width="2.83203125" style="34" customWidth="1"/>
    <col min="13318" max="13566" width="9" style="34"/>
    <col min="13567" max="13567" width="2.58203125" style="34" customWidth="1"/>
    <col min="13568" max="13568" width="11.75" style="34" customWidth="1"/>
    <col min="13569" max="13569" width="11.33203125" style="34" customWidth="1"/>
    <col min="13570" max="13570" width="25.58203125" style="34" customWidth="1"/>
    <col min="13571" max="13571" width="15.58203125" style="34" customWidth="1"/>
    <col min="13572" max="13572" width="20.58203125" style="34" customWidth="1"/>
    <col min="13573" max="13573" width="2.83203125" style="34" customWidth="1"/>
    <col min="13574" max="13822" width="9" style="34"/>
    <col min="13823" max="13823" width="2.58203125" style="34" customWidth="1"/>
    <col min="13824" max="13824" width="11.75" style="34" customWidth="1"/>
    <col min="13825" max="13825" width="11.33203125" style="34" customWidth="1"/>
    <col min="13826" max="13826" width="25.58203125" style="34" customWidth="1"/>
    <col min="13827" max="13827" width="15.58203125" style="34" customWidth="1"/>
    <col min="13828" max="13828" width="20.58203125" style="34" customWidth="1"/>
    <col min="13829" max="13829" width="2.83203125" style="34" customWidth="1"/>
    <col min="13830" max="14078" width="9" style="34"/>
    <col min="14079" max="14079" width="2.58203125" style="34" customWidth="1"/>
    <col min="14080" max="14080" width="11.75" style="34" customWidth="1"/>
    <col min="14081" max="14081" width="11.33203125" style="34" customWidth="1"/>
    <col min="14082" max="14082" width="25.58203125" style="34" customWidth="1"/>
    <col min="14083" max="14083" width="15.58203125" style="34" customWidth="1"/>
    <col min="14084" max="14084" width="20.58203125" style="34" customWidth="1"/>
    <col min="14085" max="14085" width="2.83203125" style="34" customWidth="1"/>
    <col min="14086" max="14334" width="9" style="34"/>
    <col min="14335" max="14335" width="2.58203125" style="34" customWidth="1"/>
    <col min="14336" max="14336" width="11.75" style="34" customWidth="1"/>
    <col min="14337" max="14337" width="11.33203125" style="34" customWidth="1"/>
    <col min="14338" max="14338" width="25.58203125" style="34" customWidth="1"/>
    <col min="14339" max="14339" width="15.58203125" style="34" customWidth="1"/>
    <col min="14340" max="14340" width="20.58203125" style="34" customWidth="1"/>
    <col min="14341" max="14341" width="2.83203125" style="34" customWidth="1"/>
    <col min="14342" max="14590" width="9" style="34"/>
    <col min="14591" max="14591" width="2.58203125" style="34" customWidth="1"/>
    <col min="14592" max="14592" width="11.75" style="34" customWidth="1"/>
    <col min="14593" max="14593" width="11.33203125" style="34" customWidth="1"/>
    <col min="14594" max="14594" width="25.58203125" style="34" customWidth="1"/>
    <col min="14595" max="14595" width="15.58203125" style="34" customWidth="1"/>
    <col min="14596" max="14596" width="20.58203125" style="34" customWidth="1"/>
    <col min="14597" max="14597" width="2.83203125" style="34" customWidth="1"/>
    <col min="14598" max="14846" width="9" style="34"/>
    <col min="14847" max="14847" width="2.58203125" style="34" customWidth="1"/>
    <col min="14848" max="14848" width="11.75" style="34" customWidth="1"/>
    <col min="14849" max="14849" width="11.33203125" style="34" customWidth="1"/>
    <col min="14850" max="14850" width="25.58203125" style="34" customWidth="1"/>
    <col min="14851" max="14851" width="15.58203125" style="34" customWidth="1"/>
    <col min="14852" max="14852" width="20.58203125" style="34" customWidth="1"/>
    <col min="14853" max="14853" width="2.83203125" style="34" customWidth="1"/>
    <col min="14854" max="15102" width="9" style="34"/>
    <col min="15103" max="15103" width="2.58203125" style="34" customWidth="1"/>
    <col min="15104" max="15104" width="11.75" style="34" customWidth="1"/>
    <col min="15105" max="15105" width="11.33203125" style="34" customWidth="1"/>
    <col min="15106" max="15106" width="25.58203125" style="34" customWidth="1"/>
    <col min="15107" max="15107" width="15.58203125" style="34" customWidth="1"/>
    <col min="15108" max="15108" width="20.58203125" style="34" customWidth="1"/>
    <col min="15109" max="15109" width="2.83203125" style="34" customWidth="1"/>
    <col min="15110" max="15358" width="9" style="34"/>
    <col min="15359" max="15359" width="2.58203125" style="34" customWidth="1"/>
    <col min="15360" max="15360" width="11.75" style="34" customWidth="1"/>
    <col min="15361" max="15361" width="11.33203125" style="34" customWidth="1"/>
    <col min="15362" max="15362" width="25.58203125" style="34" customWidth="1"/>
    <col min="15363" max="15363" width="15.58203125" style="34" customWidth="1"/>
    <col min="15364" max="15364" width="20.58203125" style="34" customWidth="1"/>
    <col min="15365" max="15365" width="2.83203125" style="34" customWidth="1"/>
    <col min="15366" max="15614" width="9" style="34"/>
    <col min="15615" max="15615" width="2.58203125" style="34" customWidth="1"/>
    <col min="15616" max="15616" width="11.75" style="34" customWidth="1"/>
    <col min="15617" max="15617" width="11.33203125" style="34" customWidth="1"/>
    <col min="15618" max="15618" width="25.58203125" style="34" customWidth="1"/>
    <col min="15619" max="15619" width="15.58203125" style="34" customWidth="1"/>
    <col min="15620" max="15620" width="20.58203125" style="34" customWidth="1"/>
    <col min="15621" max="15621" width="2.83203125" style="34" customWidth="1"/>
    <col min="15622" max="15870" width="9" style="34"/>
    <col min="15871" max="15871" width="2.58203125" style="34" customWidth="1"/>
    <col min="15872" max="15872" width="11.75" style="34" customWidth="1"/>
    <col min="15873" max="15873" width="11.33203125" style="34" customWidth="1"/>
    <col min="15874" max="15874" width="25.58203125" style="34" customWidth="1"/>
    <col min="15875" max="15875" width="15.58203125" style="34" customWidth="1"/>
    <col min="15876" max="15876" width="20.58203125" style="34" customWidth="1"/>
    <col min="15877" max="15877" width="2.83203125" style="34" customWidth="1"/>
    <col min="15878" max="16126" width="9" style="34"/>
    <col min="16127" max="16127" width="2.58203125" style="34" customWidth="1"/>
    <col min="16128" max="16128" width="11.75" style="34" customWidth="1"/>
    <col min="16129" max="16129" width="11.33203125" style="34" customWidth="1"/>
    <col min="16130" max="16130" width="25.58203125" style="34" customWidth="1"/>
    <col min="16131" max="16131" width="15.58203125" style="34" customWidth="1"/>
    <col min="16132" max="16132" width="20.58203125" style="34" customWidth="1"/>
    <col min="16133" max="16133" width="2.83203125" style="34" customWidth="1"/>
    <col min="16134" max="16384" width="9" style="34"/>
  </cols>
  <sheetData>
    <row r="1" spans="1:5" ht="16" customHeight="1" x14ac:dyDescent="0.2">
      <c r="A1" s="149" t="s">
        <v>257</v>
      </c>
      <c r="B1" s="149"/>
      <c r="C1" s="149"/>
      <c r="D1" s="149"/>
      <c r="E1" s="149"/>
    </row>
    <row r="2" spans="1:5" ht="16" customHeight="1" x14ac:dyDescent="0.2">
      <c r="A2" s="177" t="s">
        <v>205</v>
      </c>
      <c r="B2" s="177"/>
      <c r="C2" s="177"/>
      <c r="D2" s="177"/>
      <c r="E2" s="177"/>
    </row>
    <row r="4" spans="1:5" ht="16" customHeight="1" x14ac:dyDescent="0.2">
      <c r="A4" s="46" t="s">
        <v>194</v>
      </c>
      <c r="B4" s="165"/>
      <c r="C4" s="166"/>
      <c r="D4" s="35" t="s">
        <v>203</v>
      </c>
      <c r="E4" s="36"/>
    </row>
    <row r="5" spans="1:5" ht="32.15" customHeight="1" x14ac:dyDescent="0.2">
      <c r="A5" s="37" t="s">
        <v>195</v>
      </c>
      <c r="B5" s="167"/>
      <c r="C5" s="168"/>
      <c r="D5" s="175" t="s">
        <v>202</v>
      </c>
      <c r="E5" s="176"/>
    </row>
    <row r="6" spans="1:5" ht="16" customHeight="1" x14ac:dyDescent="0.2">
      <c r="A6" s="153" t="s">
        <v>196</v>
      </c>
      <c r="B6" s="169" t="s">
        <v>206</v>
      </c>
      <c r="C6" s="38" t="s">
        <v>210</v>
      </c>
      <c r="D6" s="39"/>
      <c r="E6" s="40"/>
    </row>
    <row r="7" spans="1:5" ht="32.15" customHeight="1" x14ac:dyDescent="0.2">
      <c r="A7" s="153"/>
      <c r="B7" s="170"/>
      <c r="C7" s="171"/>
      <c r="D7" s="172"/>
      <c r="E7" s="173"/>
    </row>
    <row r="8" spans="1:5" ht="32.15" customHeight="1" x14ac:dyDescent="0.2">
      <c r="A8" s="154"/>
      <c r="B8" s="41" t="s">
        <v>197</v>
      </c>
      <c r="C8" s="157"/>
      <c r="D8" s="158"/>
      <c r="E8" s="159"/>
    </row>
    <row r="9" spans="1:5" ht="32.15" customHeight="1" x14ac:dyDescent="0.2">
      <c r="A9" s="152" t="s">
        <v>198</v>
      </c>
      <c r="B9" s="41" t="s">
        <v>199</v>
      </c>
      <c r="C9" s="42"/>
      <c r="D9" s="41" t="s">
        <v>200</v>
      </c>
      <c r="E9" s="43"/>
    </row>
    <row r="10" spans="1:5" ht="32.15" customHeight="1" x14ac:dyDescent="0.2">
      <c r="A10" s="153"/>
      <c r="B10" s="41" t="s">
        <v>209</v>
      </c>
      <c r="C10" s="44"/>
      <c r="D10" s="155" t="s">
        <v>204</v>
      </c>
      <c r="E10" s="156"/>
    </row>
    <row r="11" spans="1:5" ht="32.15" customHeight="1" x14ac:dyDescent="0.2">
      <c r="A11" s="153"/>
      <c r="B11" s="41" t="s">
        <v>201</v>
      </c>
      <c r="C11" s="157"/>
      <c r="D11" s="158"/>
      <c r="E11" s="159"/>
    </row>
    <row r="12" spans="1:5" ht="32.15" customHeight="1" x14ac:dyDescent="0.2">
      <c r="A12" s="154"/>
      <c r="B12" s="45" t="s">
        <v>207</v>
      </c>
      <c r="C12" s="157"/>
      <c r="D12" s="158"/>
      <c r="E12" s="159"/>
    </row>
    <row r="13" spans="1:5" ht="32.15" customHeight="1" x14ac:dyDescent="0.2">
      <c r="A13" s="160" t="s">
        <v>208</v>
      </c>
      <c r="B13" s="161"/>
      <c r="C13" s="162"/>
      <c r="D13" s="163"/>
      <c r="E13" s="164"/>
    </row>
    <row r="14" spans="1:5" ht="32.15" customHeight="1" x14ac:dyDescent="0.2">
      <c r="A14" s="150" t="s">
        <v>213</v>
      </c>
      <c r="B14" s="151"/>
      <c r="C14" s="151"/>
      <c r="D14" s="151"/>
      <c r="E14" s="151"/>
    </row>
    <row r="15" spans="1:5" ht="16" customHeight="1" x14ac:dyDescent="0.2">
      <c r="A15" s="174"/>
      <c r="B15" s="174"/>
      <c r="C15" s="174"/>
      <c r="D15" s="174"/>
    </row>
  </sheetData>
  <mergeCells count="17">
    <mergeCell ref="A15:D15"/>
    <mergeCell ref="D5:E5"/>
    <mergeCell ref="A2:E2"/>
    <mergeCell ref="A1:E1"/>
    <mergeCell ref="A14:E14"/>
    <mergeCell ref="A9:A12"/>
    <mergeCell ref="D10:E10"/>
    <mergeCell ref="C11:E11"/>
    <mergeCell ref="C12:E12"/>
    <mergeCell ref="A13:C13"/>
    <mergeCell ref="D13:E13"/>
    <mergeCell ref="B4:C4"/>
    <mergeCell ref="B5:C5"/>
    <mergeCell ref="A6:A8"/>
    <mergeCell ref="B6:B7"/>
    <mergeCell ref="C7:E7"/>
    <mergeCell ref="C8:E8"/>
  </mergeCells>
  <phoneticPr fontId="2"/>
  <conditionalFormatting sqref="D10:E10">
    <cfRule type="expression" dxfId="0" priority="1">
      <formula>$C$10="その他"</formula>
    </cfRule>
  </conditionalFormatting>
  <dataValidations count="1">
    <dataValidation type="list" allowBlank="1" showInputMessage="1" showErrorMessage="1" sqref="C10" xr:uid="{00000000-0002-0000-0900-000000000000}">
      <formula1>"普通預金（総合口座も含む）,その他"</formula1>
    </dataValidation>
  </dataValidations>
  <printOptions horizontalCentered="1"/>
  <pageMargins left="0.78740157480314965" right="0.78740157480314965" top="0.86614173228346458" bottom="0.86614173228346458"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9"/>
  <sheetViews>
    <sheetView view="pageBreakPreview" zoomScale="72" zoomScaleNormal="100" zoomScaleSheetLayoutView="120" workbookViewId="0">
      <selection activeCell="D32" sqref="D32"/>
    </sheetView>
  </sheetViews>
  <sheetFormatPr defaultColWidth="9" defaultRowHeight="16" customHeight="1" x14ac:dyDescent="0.55000000000000004"/>
  <cols>
    <col min="1" max="1" width="2.08203125" style="48" customWidth="1"/>
    <col min="2" max="2" width="3.58203125" style="48" customWidth="1"/>
    <col min="3" max="3" width="4.58203125" style="48" customWidth="1"/>
    <col min="4" max="4" width="59.58203125" style="48" customWidth="1"/>
    <col min="5" max="5" width="3.58203125" style="48" customWidth="1"/>
    <col min="6" max="6" width="2.08203125" style="48" customWidth="1"/>
    <col min="7" max="16384" width="9" style="48"/>
  </cols>
  <sheetData>
    <row r="1" spans="1:6" ht="16" customHeight="1" x14ac:dyDescent="0.55000000000000004">
      <c r="A1" s="90" t="s">
        <v>260</v>
      </c>
      <c r="B1" s="90"/>
      <c r="C1" s="90"/>
      <c r="D1" s="90"/>
      <c r="E1" s="90"/>
      <c r="F1" s="90"/>
    </row>
    <row r="2" spans="1:6" ht="16" customHeight="1" x14ac:dyDescent="0.55000000000000004">
      <c r="D2" s="93" t="str">
        <f>IF(交付申請書!D2="","令和　年　月　日",交付申請書!D2)</f>
        <v>令和　年　月　日</v>
      </c>
      <c r="E2" s="93"/>
    </row>
    <row r="4" spans="1:6" ht="16" customHeight="1" x14ac:dyDescent="0.55000000000000004">
      <c r="B4" s="90" t="s">
        <v>228</v>
      </c>
      <c r="C4" s="90"/>
      <c r="D4" s="90"/>
    </row>
    <row r="6" spans="1:6" ht="16" customHeight="1" x14ac:dyDescent="0.55000000000000004">
      <c r="B6" s="93" t="str">
        <f>IF(事業計画書!F8="","（申請者住所又は法人等所在地）",事業計画書!F8)</f>
        <v>（申請者住所又は法人等所在地）</v>
      </c>
      <c r="C6" s="93"/>
      <c r="D6" s="93"/>
      <c r="E6" s="93"/>
    </row>
    <row r="7" spans="1:6" ht="16" customHeight="1" x14ac:dyDescent="0.55000000000000004">
      <c r="B7" s="93" t="str">
        <f>IF(事業計画書!F8="","（申請者氏名又は法人等名称及び代表者氏名）",事業計画書!F8)</f>
        <v>（申請者氏名又は法人等名称及び代表者氏名）</v>
      </c>
      <c r="C7" s="93"/>
      <c r="D7" s="93"/>
      <c r="E7" s="93"/>
    </row>
    <row r="9" spans="1:6" ht="32.15" customHeight="1" x14ac:dyDescent="0.55000000000000004">
      <c r="C9" s="94" t="s">
        <v>177</v>
      </c>
      <c r="D9" s="94"/>
    </row>
    <row r="11" spans="1:6" ht="96" customHeight="1" x14ac:dyDescent="0.55000000000000004">
      <c r="A11" s="94" t="str">
        <f>"　"&amp;IF(交付申請書!D2="","令和　年　月　日",交付申請書!D2)&amp;"付けで申請した令和６年度富山県住宅省エネ改修推進モデル事業費補助金の交付について、交付申請時点で省エネ改修工事の内容又は評価・認証が定まっていないため、次の書類を提出できません。"&amp;CHAR(10)&amp;"　当該書類は省エネ改修工事の内容又は評価・認証が定まった後速やかに事業内容等変更承認申請書に添えて提出しますが、現時点において補助金の交付の要件を満たす省エネ改修工事をすることとしていますので、よろしく取り計らい願います。"</f>
        <v>　令和　年　月　日付けで申請した令和６年度富山県住宅省エネ改修推進モデル事業費補助金の交付について、交付申請時点で省エネ改修工事の内容又は評価・認証が定まっていないため、次の書類を提出できません。
　当該書類は省エネ改修工事の内容又は評価・認証が定まった後速やかに事業内容等変更承認申請書に添えて提出しますが、現時点において補助金の交付の要件を満たす省エネ改修工事をすることとしていますので、よろしく取り計らい願います。</v>
      </c>
      <c r="B11" s="94"/>
      <c r="C11" s="94"/>
      <c r="D11" s="94"/>
      <c r="E11" s="94"/>
      <c r="F11" s="94"/>
    </row>
    <row r="13" spans="1:6" ht="16" customHeight="1" x14ac:dyDescent="0.55000000000000004">
      <c r="B13" s="90" t="s">
        <v>229</v>
      </c>
      <c r="C13" s="90"/>
      <c r="D13" s="90"/>
      <c r="E13" s="90"/>
    </row>
    <row r="14" spans="1:6" ht="16" customHeight="1" x14ac:dyDescent="0.55000000000000004">
      <c r="C14" s="17" t="s">
        <v>69</v>
      </c>
      <c r="D14" s="48" t="s">
        <v>178</v>
      </c>
    </row>
    <row r="15" spans="1:6" ht="16" customHeight="1" x14ac:dyDescent="0.55000000000000004">
      <c r="C15" s="17" t="s">
        <v>183</v>
      </c>
      <c r="D15" s="48" t="s">
        <v>179</v>
      </c>
    </row>
    <row r="16" spans="1:6" ht="16" customHeight="1" x14ac:dyDescent="0.55000000000000004">
      <c r="C16" s="17" t="s">
        <v>183</v>
      </c>
      <c r="D16" s="48" t="s">
        <v>180</v>
      </c>
    </row>
    <row r="17" spans="3:4" ht="16" customHeight="1" x14ac:dyDescent="0.55000000000000004">
      <c r="C17" s="17" t="s">
        <v>183</v>
      </c>
      <c r="D17" s="48" t="s">
        <v>181</v>
      </c>
    </row>
    <row r="18" spans="3:4" ht="45" customHeight="1" x14ac:dyDescent="0.55000000000000004">
      <c r="C18" s="17" t="s">
        <v>183</v>
      </c>
      <c r="D18" s="47" t="s">
        <v>182</v>
      </c>
    </row>
    <row r="19" spans="3:4" ht="16" customHeight="1" x14ac:dyDescent="0.55000000000000004">
      <c r="C19" s="17" t="s">
        <v>183</v>
      </c>
      <c r="D19" s="48" t="s">
        <v>252</v>
      </c>
    </row>
  </sheetData>
  <mergeCells count="8">
    <mergeCell ref="B13:E13"/>
    <mergeCell ref="C9:D9"/>
    <mergeCell ref="A1:F1"/>
    <mergeCell ref="D2:E2"/>
    <mergeCell ref="B6:E6"/>
    <mergeCell ref="B7:E7"/>
    <mergeCell ref="B4:D4"/>
    <mergeCell ref="A11:F11"/>
  </mergeCells>
  <phoneticPr fontId="2"/>
  <dataValidations count="1">
    <dataValidation type="list" allowBlank="1" showInputMessage="1" showErrorMessage="1" sqref="C14:C19" xr:uid="{00000000-0002-0000-0A00-000000000000}">
      <formula1>"□,☑"</formula1>
    </dataValidation>
  </dataValidations>
  <printOptions horizontalCentered="1"/>
  <pageMargins left="0.78740157480314965" right="0.78740157480314965" top="0.86614173228346458" bottom="0.86614173228346458"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I13"/>
  <sheetViews>
    <sheetView workbookViewId="0">
      <selection activeCell="I3" sqref="I3"/>
    </sheetView>
  </sheetViews>
  <sheetFormatPr defaultRowHeight="18" x14ac:dyDescent="0.55000000000000004"/>
  <sheetData>
    <row r="2" spans="1:9" x14ac:dyDescent="0.55000000000000004">
      <c r="A2" s="1" t="s">
        <v>36</v>
      </c>
      <c r="B2" s="1" t="s">
        <v>39</v>
      </c>
      <c r="C2" s="1" t="s">
        <v>42</v>
      </c>
      <c r="D2" s="1" t="s">
        <v>45</v>
      </c>
      <c r="E2" s="1" t="s">
        <v>56</v>
      </c>
      <c r="F2" s="1" t="s">
        <v>58</v>
      </c>
      <c r="G2" s="1" t="s">
        <v>60</v>
      </c>
      <c r="H2" s="1" t="s">
        <v>66</v>
      </c>
      <c r="I2" s="1" t="s">
        <v>249</v>
      </c>
    </row>
    <row r="3" spans="1:9" x14ac:dyDescent="0.55000000000000004">
      <c r="A3" s="1" t="s">
        <v>37</v>
      </c>
      <c r="B3" s="1" t="s">
        <v>40</v>
      </c>
      <c r="C3" s="1" t="s">
        <v>43</v>
      </c>
      <c r="D3" s="1" t="s">
        <v>46</v>
      </c>
      <c r="E3" s="1" t="s">
        <v>57</v>
      </c>
      <c r="F3" s="1" t="s">
        <v>59</v>
      </c>
      <c r="G3" s="1" t="s">
        <v>63</v>
      </c>
      <c r="H3" s="1" t="s">
        <v>67</v>
      </c>
      <c r="I3" s="1" t="s">
        <v>250</v>
      </c>
    </row>
    <row r="4" spans="1:9" x14ac:dyDescent="0.55000000000000004">
      <c r="A4" s="1" t="s">
        <v>38</v>
      </c>
      <c r="B4" s="1" t="s">
        <v>41</v>
      </c>
      <c r="C4" s="1" t="s">
        <v>44</v>
      </c>
      <c r="D4" s="1" t="s">
        <v>47</v>
      </c>
      <c r="E4" s="1" t="s">
        <v>44</v>
      </c>
      <c r="G4" s="1" t="s">
        <v>64</v>
      </c>
    </row>
    <row r="5" spans="1:9" x14ac:dyDescent="0.55000000000000004">
      <c r="A5" s="1"/>
      <c r="B5" s="1" t="s">
        <v>166</v>
      </c>
      <c r="C5" s="1"/>
      <c r="D5" s="1" t="s">
        <v>48</v>
      </c>
      <c r="E5" s="1"/>
      <c r="G5" s="1" t="s">
        <v>62</v>
      </c>
    </row>
    <row r="6" spans="1:9" x14ac:dyDescent="0.55000000000000004">
      <c r="A6" s="1"/>
      <c r="B6" s="1"/>
      <c r="C6" s="1"/>
      <c r="D6" s="1" t="s">
        <v>49</v>
      </c>
      <c r="E6" s="1"/>
      <c r="G6" s="1" t="s">
        <v>61</v>
      </c>
    </row>
    <row r="7" spans="1:9" x14ac:dyDescent="0.55000000000000004">
      <c r="A7" s="1"/>
      <c r="B7" s="1"/>
      <c r="C7" s="1"/>
      <c r="D7" s="1" t="s">
        <v>50</v>
      </c>
      <c r="E7" s="1"/>
    </row>
    <row r="8" spans="1:9" x14ac:dyDescent="0.55000000000000004">
      <c r="A8" s="1"/>
      <c r="B8" s="1"/>
      <c r="C8" s="1"/>
      <c r="D8" s="1" t="s">
        <v>51</v>
      </c>
      <c r="E8" s="1"/>
    </row>
    <row r="9" spans="1:9" x14ac:dyDescent="0.55000000000000004">
      <c r="A9" s="1"/>
      <c r="B9" s="1"/>
      <c r="C9" s="1"/>
      <c r="D9" s="1" t="s">
        <v>52</v>
      </c>
      <c r="E9" s="1"/>
    </row>
    <row r="10" spans="1:9" x14ac:dyDescent="0.55000000000000004">
      <c r="A10" s="1"/>
      <c r="B10" s="1"/>
      <c r="C10" s="1"/>
      <c r="D10" s="1" t="s">
        <v>53</v>
      </c>
      <c r="E10" s="1"/>
    </row>
    <row r="11" spans="1:9" x14ac:dyDescent="0.55000000000000004">
      <c r="A11" s="1"/>
      <c r="B11" s="1"/>
      <c r="C11" s="1"/>
      <c r="D11" s="1" t="s">
        <v>54</v>
      </c>
      <c r="E11" s="1"/>
    </row>
    <row r="12" spans="1:9" x14ac:dyDescent="0.55000000000000004">
      <c r="A12" s="1"/>
      <c r="B12" s="1"/>
      <c r="C12" s="1"/>
      <c r="D12" s="1" t="s">
        <v>55</v>
      </c>
      <c r="E12" s="1"/>
    </row>
    <row r="13" spans="1:9" x14ac:dyDescent="0.55000000000000004">
      <c r="A13" s="1"/>
      <c r="B13" s="1"/>
      <c r="C13" s="1"/>
      <c r="D13" s="1" t="s">
        <v>44</v>
      </c>
      <c r="E13" s="1"/>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8"/>
  <sheetViews>
    <sheetView view="pageBreakPreview" topLeftCell="A77" zoomScale="53" zoomScaleNormal="100" zoomScaleSheetLayoutView="120" workbookViewId="0">
      <selection activeCell="B133" sqref="B133:D135"/>
    </sheetView>
  </sheetViews>
  <sheetFormatPr defaultColWidth="9" defaultRowHeight="16" customHeight="1" x14ac:dyDescent="0.55000000000000004"/>
  <cols>
    <col min="1" max="1" width="2.58203125" style="2" customWidth="1"/>
    <col min="2" max="2" width="28.58203125" style="2" customWidth="1"/>
    <col min="3" max="3" width="2.58203125" style="2" customWidth="1"/>
    <col min="4" max="4" width="26.58203125" style="2" customWidth="1"/>
    <col min="5" max="5" width="2.58203125" style="2" customWidth="1"/>
    <col min="6" max="6" width="10.58203125" style="2" customWidth="1"/>
    <col min="7" max="7" width="2.58203125" style="2" customWidth="1"/>
    <col min="8" max="16384" width="9" style="3"/>
  </cols>
  <sheetData>
    <row r="1" spans="1:7" ht="16" customHeight="1" x14ac:dyDescent="0.55000000000000004">
      <c r="A1" s="90" t="s">
        <v>1</v>
      </c>
      <c r="B1" s="90"/>
      <c r="C1" s="90"/>
      <c r="D1" s="90"/>
      <c r="E1" s="90"/>
      <c r="F1" s="90"/>
      <c r="G1" s="90"/>
    </row>
    <row r="2" spans="1:7" ht="16" customHeight="1" x14ac:dyDescent="0.55000000000000004">
      <c r="A2" s="103" t="s">
        <v>2</v>
      </c>
      <c r="B2" s="103"/>
      <c r="C2" s="103"/>
      <c r="D2" s="103"/>
      <c r="E2" s="103"/>
      <c r="F2" s="103"/>
      <c r="G2" s="103"/>
    </row>
    <row r="3" spans="1:7" ht="16" customHeight="1" x14ac:dyDescent="0.55000000000000004">
      <c r="A3" s="103" t="s">
        <v>3</v>
      </c>
      <c r="B3" s="103"/>
      <c r="C3" s="103"/>
      <c r="D3" s="103"/>
      <c r="E3" s="103"/>
      <c r="F3" s="103"/>
      <c r="G3" s="103"/>
    </row>
    <row r="4" spans="1:7" ht="16" customHeight="1" x14ac:dyDescent="0.55000000000000004">
      <c r="A4" s="90" t="s">
        <v>71</v>
      </c>
      <c r="B4" s="90"/>
      <c r="C4" s="90"/>
      <c r="D4" s="90"/>
      <c r="E4" s="90"/>
      <c r="F4" s="90"/>
      <c r="G4" s="90"/>
    </row>
    <row r="5" spans="1:7" ht="6" customHeight="1" x14ac:dyDescent="0.55000000000000004">
      <c r="A5" s="14"/>
      <c r="B5" s="14"/>
      <c r="C5" s="14"/>
      <c r="D5" s="14"/>
      <c r="E5" s="14"/>
      <c r="F5" s="14"/>
      <c r="G5" s="14"/>
    </row>
    <row r="6" spans="1:7" ht="6" customHeight="1" x14ac:dyDescent="0.55000000000000004">
      <c r="A6" s="6"/>
      <c r="B6" s="6"/>
      <c r="C6" s="6"/>
      <c r="D6" s="6"/>
      <c r="E6" s="6"/>
      <c r="F6" s="6"/>
      <c r="G6" s="6"/>
    </row>
    <row r="7" spans="1:7" ht="16" customHeight="1" x14ac:dyDescent="0.55000000000000004">
      <c r="A7" s="104" t="s">
        <v>74</v>
      </c>
      <c r="B7" s="104"/>
      <c r="C7" s="104"/>
      <c r="D7" s="104"/>
      <c r="E7" s="104"/>
      <c r="F7" s="104"/>
      <c r="G7" s="104"/>
    </row>
    <row r="8" spans="1:7" ht="16" customHeight="1" x14ac:dyDescent="0.55000000000000004">
      <c r="A8" s="3"/>
      <c r="B8" s="3" t="s">
        <v>296</v>
      </c>
      <c r="C8" s="3" t="s">
        <v>4</v>
      </c>
      <c r="D8" s="95"/>
      <c r="E8" s="96"/>
      <c r="F8" s="97"/>
      <c r="G8" s="3" t="s">
        <v>5</v>
      </c>
    </row>
    <row r="9" spans="1:7" s="56" customFormat="1" ht="16" customHeight="1" x14ac:dyDescent="0.55000000000000004">
      <c r="B9" s="56" t="s">
        <v>246</v>
      </c>
      <c r="C9" s="56" t="s">
        <v>4</v>
      </c>
      <c r="D9" s="95" t="s">
        <v>297</v>
      </c>
      <c r="E9" s="96"/>
      <c r="F9" s="97"/>
      <c r="G9" s="56" t="s">
        <v>5</v>
      </c>
    </row>
    <row r="10" spans="1:7" ht="16" customHeight="1" x14ac:dyDescent="0.55000000000000004">
      <c r="A10" s="3"/>
      <c r="B10" s="3" t="s">
        <v>187</v>
      </c>
      <c r="C10" s="3" t="s">
        <v>4</v>
      </c>
      <c r="D10" s="95"/>
      <c r="E10" s="96"/>
      <c r="F10" s="97"/>
      <c r="G10" s="3" t="s">
        <v>5</v>
      </c>
    </row>
    <row r="11" spans="1:7" ht="16" customHeight="1" x14ac:dyDescent="0.55000000000000004">
      <c r="A11" s="3"/>
      <c r="B11" s="3" t="s">
        <v>299</v>
      </c>
      <c r="C11" s="3" t="s">
        <v>4</v>
      </c>
      <c r="D11" s="95"/>
      <c r="E11" s="96"/>
      <c r="F11" s="97"/>
      <c r="G11" s="3" t="s">
        <v>5</v>
      </c>
    </row>
    <row r="12" spans="1:7" ht="16" customHeight="1" x14ac:dyDescent="0.55000000000000004">
      <c r="A12" s="3"/>
      <c r="B12" s="3" t="s">
        <v>188</v>
      </c>
      <c r="C12" s="3" t="s">
        <v>4</v>
      </c>
      <c r="D12" s="95"/>
      <c r="E12" s="96"/>
      <c r="F12" s="97"/>
      <c r="G12" s="3" t="s">
        <v>5</v>
      </c>
    </row>
    <row r="13" spans="1:7" ht="16" customHeight="1" x14ac:dyDescent="0.55000000000000004">
      <c r="A13" s="3"/>
      <c r="B13" s="3" t="s">
        <v>189</v>
      </c>
      <c r="C13" s="3" t="s">
        <v>4</v>
      </c>
      <c r="D13" s="95"/>
      <c r="E13" s="96"/>
      <c r="F13" s="97"/>
      <c r="G13" s="3" t="s">
        <v>5</v>
      </c>
    </row>
    <row r="14" spans="1:7" ht="6" customHeight="1" x14ac:dyDescent="0.55000000000000004">
      <c r="A14" s="14"/>
      <c r="B14" s="14"/>
      <c r="C14" s="14"/>
      <c r="D14" s="14"/>
      <c r="E14" s="14"/>
      <c r="F14" s="14"/>
      <c r="G14" s="14"/>
    </row>
    <row r="15" spans="1:7" ht="6" customHeight="1" x14ac:dyDescent="0.55000000000000004">
      <c r="A15" s="6"/>
      <c r="B15" s="6"/>
      <c r="C15" s="6"/>
      <c r="D15" s="6"/>
      <c r="E15" s="6"/>
      <c r="F15" s="6"/>
      <c r="G15" s="6"/>
    </row>
    <row r="16" spans="1:7" ht="16" customHeight="1" x14ac:dyDescent="0.55000000000000004">
      <c r="A16" s="104" t="s">
        <v>73</v>
      </c>
      <c r="B16" s="104"/>
      <c r="C16" s="104"/>
      <c r="D16" s="104"/>
      <c r="E16" s="104"/>
      <c r="F16" s="104"/>
      <c r="G16" s="104"/>
    </row>
    <row r="17" spans="1:7" ht="16" customHeight="1" x14ac:dyDescent="0.55000000000000004">
      <c r="A17" s="3"/>
      <c r="B17" s="3" t="s">
        <v>186</v>
      </c>
      <c r="C17" s="3" t="s">
        <v>4</v>
      </c>
      <c r="D17" s="95"/>
      <c r="E17" s="96"/>
      <c r="F17" s="97"/>
      <c r="G17" s="3" t="s">
        <v>5</v>
      </c>
    </row>
    <row r="18" spans="1:7" s="56" customFormat="1" ht="16" customHeight="1" x14ac:dyDescent="0.55000000000000004">
      <c r="B18" s="56" t="s">
        <v>246</v>
      </c>
      <c r="C18" s="56" t="s">
        <v>4</v>
      </c>
      <c r="D18" s="95"/>
      <c r="E18" s="96"/>
      <c r="F18" s="97"/>
      <c r="G18" s="56" t="s">
        <v>5</v>
      </c>
    </row>
    <row r="19" spans="1:7" s="30" customFormat="1" ht="16" customHeight="1" x14ac:dyDescent="0.55000000000000004">
      <c r="B19" s="30" t="s">
        <v>211</v>
      </c>
      <c r="C19" s="56" t="s">
        <v>4</v>
      </c>
      <c r="D19" s="95"/>
      <c r="E19" s="96"/>
      <c r="F19" s="97"/>
      <c r="G19" s="56" t="s">
        <v>5</v>
      </c>
    </row>
    <row r="20" spans="1:7" ht="16" customHeight="1" x14ac:dyDescent="0.55000000000000004">
      <c r="A20" s="3"/>
      <c r="B20" s="3" t="s">
        <v>187</v>
      </c>
      <c r="C20" s="3" t="s">
        <v>4</v>
      </c>
      <c r="D20" s="95"/>
      <c r="E20" s="96"/>
      <c r="F20" s="97"/>
      <c r="G20" s="3" t="s">
        <v>5</v>
      </c>
    </row>
    <row r="21" spans="1:7" ht="16" customHeight="1" x14ac:dyDescent="0.55000000000000004">
      <c r="A21" s="3"/>
      <c r="B21" s="3" t="s">
        <v>91</v>
      </c>
      <c r="C21" s="3" t="s">
        <v>4</v>
      </c>
      <c r="D21" s="95"/>
      <c r="E21" s="96"/>
      <c r="F21" s="97"/>
      <c r="G21" s="3" t="s">
        <v>5</v>
      </c>
    </row>
    <row r="22" spans="1:7" ht="16" customHeight="1" x14ac:dyDescent="0.55000000000000004">
      <c r="A22" s="3"/>
      <c r="B22" s="3" t="s">
        <v>188</v>
      </c>
      <c r="C22" s="3" t="s">
        <v>4</v>
      </c>
      <c r="D22" s="95"/>
      <c r="E22" s="96"/>
      <c r="F22" s="97"/>
      <c r="G22" s="3" t="s">
        <v>5</v>
      </c>
    </row>
    <row r="23" spans="1:7" ht="16" customHeight="1" x14ac:dyDescent="0.55000000000000004">
      <c r="A23" s="3"/>
      <c r="B23" s="3" t="s">
        <v>189</v>
      </c>
      <c r="C23" s="3" t="s">
        <v>4</v>
      </c>
      <c r="D23" s="95"/>
      <c r="E23" s="96"/>
      <c r="F23" s="97"/>
      <c r="G23" s="3" t="s">
        <v>5</v>
      </c>
    </row>
    <row r="24" spans="1:7" ht="6" customHeight="1" x14ac:dyDescent="0.55000000000000004">
      <c r="A24" s="14"/>
      <c r="B24" s="14"/>
      <c r="C24" s="14"/>
      <c r="D24" s="14"/>
      <c r="E24" s="14"/>
      <c r="F24" s="14"/>
      <c r="G24" s="14"/>
    </row>
    <row r="25" spans="1:7" ht="6" customHeight="1" x14ac:dyDescent="0.55000000000000004">
      <c r="A25" s="6"/>
      <c r="B25" s="6"/>
      <c r="C25" s="6"/>
      <c r="D25" s="6"/>
      <c r="E25" s="6"/>
      <c r="F25" s="6"/>
      <c r="G25" s="6"/>
    </row>
    <row r="26" spans="1:7" ht="16" customHeight="1" x14ac:dyDescent="0.55000000000000004">
      <c r="A26" s="104" t="s">
        <v>170</v>
      </c>
      <c r="B26" s="104"/>
      <c r="C26" s="104"/>
      <c r="D26" s="104"/>
      <c r="E26" s="104"/>
      <c r="F26" s="104"/>
      <c r="G26" s="104"/>
    </row>
    <row r="27" spans="1:7" ht="16" customHeight="1" x14ac:dyDescent="0.55000000000000004">
      <c r="A27" s="3"/>
      <c r="B27" s="3" t="s">
        <v>212</v>
      </c>
      <c r="C27" s="3" t="s">
        <v>4</v>
      </c>
      <c r="D27" s="95"/>
      <c r="E27" s="96"/>
      <c r="F27" s="97"/>
      <c r="G27" s="3" t="s">
        <v>5</v>
      </c>
    </row>
    <row r="28" spans="1:7" ht="16" customHeight="1" x14ac:dyDescent="0.55000000000000004">
      <c r="A28" s="3"/>
      <c r="B28" s="3" t="s">
        <v>91</v>
      </c>
      <c r="C28" s="3" t="s">
        <v>4</v>
      </c>
      <c r="D28" s="95"/>
      <c r="E28" s="96"/>
      <c r="F28" s="97"/>
      <c r="G28" s="3" t="s">
        <v>5</v>
      </c>
    </row>
    <row r="29" spans="1:7" ht="16" customHeight="1" x14ac:dyDescent="0.55000000000000004">
      <c r="A29" s="3"/>
      <c r="B29" s="3" t="s">
        <v>190</v>
      </c>
      <c r="C29" s="3" t="s">
        <v>4</v>
      </c>
      <c r="D29" s="95"/>
      <c r="E29" s="96"/>
      <c r="F29" s="97"/>
      <c r="G29" s="3" t="s">
        <v>5</v>
      </c>
    </row>
    <row r="30" spans="1:7" ht="16" customHeight="1" x14ac:dyDescent="0.55000000000000004">
      <c r="A30" s="3"/>
      <c r="B30" s="3" t="s">
        <v>191</v>
      </c>
      <c r="C30" s="3" t="s">
        <v>4</v>
      </c>
      <c r="D30" s="95"/>
      <c r="E30" s="96"/>
      <c r="F30" s="97"/>
      <c r="G30" s="3" t="s">
        <v>5</v>
      </c>
    </row>
    <row r="31" spans="1:7" s="4" customFormat="1" ht="16" customHeight="1" x14ac:dyDescent="0.55000000000000004">
      <c r="B31" s="4" t="s">
        <v>192</v>
      </c>
      <c r="C31" s="4" t="s">
        <v>4</v>
      </c>
      <c r="D31" s="95"/>
      <c r="E31" s="96"/>
      <c r="F31" s="97"/>
      <c r="G31" s="4" t="s">
        <v>5</v>
      </c>
    </row>
    <row r="32" spans="1:7" ht="16" customHeight="1" x14ac:dyDescent="0.55000000000000004">
      <c r="A32" s="3"/>
      <c r="B32" s="3"/>
      <c r="C32" s="3"/>
      <c r="D32" s="3"/>
      <c r="E32" s="3"/>
      <c r="F32" s="3"/>
      <c r="G32" s="3"/>
    </row>
    <row r="33" spans="1:7" ht="16" customHeight="1" x14ac:dyDescent="0.55000000000000004">
      <c r="A33" s="3"/>
      <c r="B33" s="30" t="s">
        <v>212</v>
      </c>
      <c r="C33" s="3" t="s">
        <v>4</v>
      </c>
      <c r="D33" s="95"/>
      <c r="E33" s="96"/>
      <c r="F33" s="97"/>
      <c r="G33" s="3" t="s">
        <v>5</v>
      </c>
    </row>
    <row r="34" spans="1:7" ht="16" customHeight="1" x14ac:dyDescent="0.55000000000000004">
      <c r="A34" s="3"/>
      <c r="B34" s="30" t="s">
        <v>91</v>
      </c>
      <c r="C34" s="3" t="s">
        <v>4</v>
      </c>
      <c r="D34" s="95"/>
      <c r="E34" s="96"/>
      <c r="F34" s="97"/>
      <c r="G34" s="3" t="s">
        <v>5</v>
      </c>
    </row>
    <row r="35" spans="1:7" ht="16" customHeight="1" x14ac:dyDescent="0.55000000000000004">
      <c r="A35" s="3"/>
      <c r="B35" s="30" t="s">
        <v>190</v>
      </c>
      <c r="C35" s="3" t="s">
        <v>4</v>
      </c>
      <c r="D35" s="95"/>
      <c r="E35" s="96"/>
      <c r="F35" s="97"/>
      <c r="G35" s="3" t="s">
        <v>5</v>
      </c>
    </row>
    <row r="36" spans="1:7" ht="16" customHeight="1" x14ac:dyDescent="0.55000000000000004">
      <c r="A36" s="3"/>
      <c r="B36" s="30" t="s">
        <v>191</v>
      </c>
      <c r="C36" s="3" t="s">
        <v>4</v>
      </c>
      <c r="D36" s="95"/>
      <c r="E36" s="96"/>
      <c r="F36" s="97"/>
      <c r="G36" s="3" t="s">
        <v>5</v>
      </c>
    </row>
    <row r="37" spans="1:7" s="4" customFormat="1" ht="16" customHeight="1" x14ac:dyDescent="0.55000000000000004">
      <c r="B37" s="30" t="s">
        <v>192</v>
      </c>
      <c r="C37" s="4" t="s">
        <v>4</v>
      </c>
      <c r="D37" s="95"/>
      <c r="E37" s="96"/>
      <c r="F37" s="97"/>
      <c r="G37" s="4" t="s">
        <v>5</v>
      </c>
    </row>
    <row r="38" spans="1:7" ht="16" customHeight="1" x14ac:dyDescent="0.55000000000000004">
      <c r="A38" s="3"/>
      <c r="B38" s="3"/>
      <c r="C38" s="3"/>
      <c r="D38" s="3"/>
      <c r="E38" s="3"/>
      <c r="F38" s="3"/>
      <c r="G38" s="3"/>
    </row>
    <row r="39" spans="1:7" ht="16" customHeight="1" x14ac:dyDescent="0.55000000000000004">
      <c r="A39" s="3"/>
      <c r="B39" s="30" t="s">
        <v>212</v>
      </c>
      <c r="C39" s="3" t="s">
        <v>4</v>
      </c>
      <c r="D39" s="95"/>
      <c r="E39" s="96"/>
      <c r="F39" s="97"/>
      <c r="G39" s="3" t="s">
        <v>5</v>
      </c>
    </row>
    <row r="40" spans="1:7" ht="16" customHeight="1" x14ac:dyDescent="0.55000000000000004">
      <c r="A40" s="3"/>
      <c r="B40" s="30" t="s">
        <v>91</v>
      </c>
      <c r="C40" s="3" t="s">
        <v>4</v>
      </c>
      <c r="D40" s="95"/>
      <c r="E40" s="96"/>
      <c r="F40" s="97"/>
      <c r="G40" s="3" t="s">
        <v>5</v>
      </c>
    </row>
    <row r="41" spans="1:7" ht="16" customHeight="1" x14ac:dyDescent="0.55000000000000004">
      <c r="A41" s="3"/>
      <c r="B41" s="30" t="s">
        <v>190</v>
      </c>
      <c r="C41" s="3" t="s">
        <v>4</v>
      </c>
      <c r="D41" s="95"/>
      <c r="E41" s="96"/>
      <c r="F41" s="97"/>
      <c r="G41" s="3" t="s">
        <v>5</v>
      </c>
    </row>
    <row r="42" spans="1:7" ht="16" customHeight="1" x14ac:dyDescent="0.55000000000000004">
      <c r="A42" s="3"/>
      <c r="B42" s="30" t="s">
        <v>191</v>
      </c>
      <c r="C42" s="3" t="s">
        <v>4</v>
      </c>
      <c r="D42" s="95"/>
      <c r="E42" s="96"/>
      <c r="F42" s="97"/>
      <c r="G42" s="3" t="s">
        <v>5</v>
      </c>
    </row>
    <row r="43" spans="1:7" s="4" customFormat="1" ht="16" customHeight="1" x14ac:dyDescent="0.55000000000000004">
      <c r="B43" s="30" t="s">
        <v>192</v>
      </c>
      <c r="C43" s="4" t="s">
        <v>4</v>
      </c>
      <c r="D43" s="95"/>
      <c r="E43" s="96"/>
      <c r="F43" s="97"/>
      <c r="G43" s="4" t="s">
        <v>5</v>
      </c>
    </row>
    <row r="44" spans="1:7" ht="6" customHeight="1" x14ac:dyDescent="0.55000000000000004">
      <c r="A44" s="14"/>
      <c r="B44" s="14"/>
      <c r="C44" s="14"/>
      <c r="D44" s="14"/>
      <c r="E44" s="14"/>
      <c r="F44" s="14"/>
      <c r="G44" s="14"/>
    </row>
    <row r="45" spans="1:7" ht="6" customHeight="1" x14ac:dyDescent="0.55000000000000004">
      <c r="A45" s="6"/>
      <c r="B45" s="6"/>
      <c r="C45" s="6"/>
      <c r="D45" s="6"/>
      <c r="E45" s="6"/>
      <c r="F45" s="6"/>
      <c r="G45" s="6"/>
    </row>
    <row r="46" spans="1:7" ht="32.25" customHeight="1" x14ac:dyDescent="0.55000000000000004">
      <c r="A46" s="99" t="s">
        <v>68</v>
      </c>
      <c r="B46" s="99"/>
      <c r="C46" s="3" t="s">
        <v>4</v>
      </c>
      <c r="D46" s="100"/>
      <c r="E46" s="101"/>
      <c r="F46" s="102"/>
      <c r="G46" s="3" t="s">
        <v>5</v>
      </c>
    </row>
    <row r="47" spans="1:7" ht="6" customHeight="1" x14ac:dyDescent="0.55000000000000004">
      <c r="A47" s="14"/>
      <c r="B47" s="14"/>
      <c r="C47" s="14"/>
      <c r="D47" s="14"/>
      <c r="E47" s="14"/>
      <c r="F47" s="14"/>
      <c r="G47" s="14"/>
    </row>
    <row r="48" spans="1:7" ht="6" customHeight="1" x14ac:dyDescent="0.55000000000000004">
      <c r="A48" s="6"/>
      <c r="B48" s="6"/>
      <c r="C48" s="6"/>
      <c r="D48" s="6"/>
      <c r="E48" s="6"/>
      <c r="F48" s="6"/>
      <c r="G48" s="6"/>
    </row>
    <row r="49" spans="1:7" ht="16" customHeight="1" x14ac:dyDescent="0.55000000000000004">
      <c r="A49" s="103" t="s">
        <v>6</v>
      </c>
      <c r="B49" s="103"/>
      <c r="C49" s="103"/>
      <c r="D49" s="103"/>
      <c r="E49" s="103"/>
      <c r="F49" s="103"/>
      <c r="G49" s="103"/>
    </row>
    <row r="50" spans="1:7" ht="16" customHeight="1" x14ac:dyDescent="0.55000000000000004">
      <c r="A50" s="90" t="s">
        <v>90</v>
      </c>
      <c r="B50" s="90"/>
      <c r="C50" s="90"/>
      <c r="D50" s="90"/>
      <c r="E50" s="90"/>
      <c r="F50" s="90"/>
      <c r="G50" s="90"/>
    </row>
    <row r="51" spans="1:7" ht="6" customHeight="1" x14ac:dyDescent="0.55000000000000004">
      <c r="A51" s="14"/>
      <c r="B51" s="14"/>
      <c r="C51" s="14"/>
      <c r="D51" s="14"/>
      <c r="E51" s="14"/>
      <c r="F51" s="14"/>
      <c r="G51" s="14"/>
    </row>
    <row r="52" spans="1:7" ht="6" customHeight="1" x14ac:dyDescent="0.55000000000000004">
      <c r="A52" s="6"/>
      <c r="B52" s="6"/>
      <c r="C52" s="6"/>
      <c r="D52" s="6"/>
      <c r="E52" s="6"/>
      <c r="F52" s="6"/>
      <c r="G52" s="6"/>
    </row>
    <row r="53" spans="1:7" ht="16" customHeight="1" x14ac:dyDescent="0.55000000000000004">
      <c r="A53" s="104" t="s">
        <v>91</v>
      </c>
      <c r="B53" s="104"/>
      <c r="C53" s="3" t="s">
        <v>4</v>
      </c>
      <c r="D53" s="95"/>
      <c r="E53" s="96"/>
      <c r="F53" s="97"/>
      <c r="G53" s="3" t="s">
        <v>5</v>
      </c>
    </row>
    <row r="54" spans="1:7" ht="6" customHeight="1" x14ac:dyDescent="0.55000000000000004">
      <c r="A54" s="14"/>
      <c r="B54" s="14"/>
      <c r="C54" s="14"/>
      <c r="D54" s="14"/>
      <c r="E54" s="14"/>
      <c r="F54" s="14"/>
      <c r="G54" s="14"/>
    </row>
    <row r="55" spans="1:7" ht="6" customHeight="1" x14ac:dyDescent="0.55000000000000004">
      <c r="A55" s="6"/>
      <c r="B55" s="6"/>
      <c r="C55" s="6"/>
      <c r="D55" s="6"/>
      <c r="E55" s="6"/>
      <c r="F55" s="6"/>
      <c r="G55" s="6"/>
    </row>
    <row r="56" spans="1:7" ht="16" customHeight="1" x14ac:dyDescent="0.55000000000000004">
      <c r="A56" s="90" t="s">
        <v>92</v>
      </c>
      <c r="B56" s="90"/>
      <c r="C56" s="90"/>
      <c r="D56" s="90"/>
      <c r="E56" s="90"/>
      <c r="F56" s="90"/>
      <c r="G56" s="90"/>
    </row>
    <row r="57" spans="1:7" ht="16" customHeight="1" x14ac:dyDescent="0.55000000000000004">
      <c r="B57" s="2" t="s">
        <v>75</v>
      </c>
      <c r="C57" s="3" t="s">
        <v>4</v>
      </c>
      <c r="D57" s="9"/>
      <c r="E57" s="3" t="s">
        <v>5</v>
      </c>
      <c r="F57" s="12" t="s">
        <v>101</v>
      </c>
      <c r="G57" s="3"/>
    </row>
    <row r="58" spans="1:7" ht="16" customHeight="1" x14ac:dyDescent="0.55000000000000004">
      <c r="B58" s="2" t="s">
        <v>76</v>
      </c>
      <c r="C58" s="3" t="s">
        <v>4</v>
      </c>
      <c r="D58" s="9"/>
      <c r="E58" s="3" t="s">
        <v>5</v>
      </c>
      <c r="F58" s="12" t="s">
        <v>101</v>
      </c>
      <c r="G58" s="3"/>
    </row>
    <row r="59" spans="1:7" ht="6" customHeight="1" x14ac:dyDescent="0.55000000000000004">
      <c r="A59" s="14"/>
      <c r="B59" s="14"/>
      <c r="C59" s="14"/>
      <c r="D59" s="14"/>
      <c r="E59" s="14"/>
      <c r="F59" s="14"/>
      <c r="G59" s="14"/>
    </row>
    <row r="60" spans="1:7" ht="6" customHeight="1" x14ac:dyDescent="0.55000000000000004">
      <c r="A60" s="6"/>
      <c r="B60" s="6"/>
      <c r="C60" s="6"/>
      <c r="D60" s="6"/>
      <c r="E60" s="6"/>
      <c r="F60" s="6"/>
      <c r="G60" s="6"/>
    </row>
    <row r="61" spans="1:7" ht="16" customHeight="1" x14ac:dyDescent="0.55000000000000004">
      <c r="A61" s="104" t="s">
        <v>93</v>
      </c>
      <c r="B61" s="104"/>
      <c r="C61" s="3" t="s">
        <v>4</v>
      </c>
      <c r="D61" s="95"/>
      <c r="E61" s="96"/>
      <c r="F61" s="97"/>
      <c r="G61" s="3" t="s">
        <v>5</v>
      </c>
    </row>
    <row r="62" spans="1:7" ht="6" customHeight="1" x14ac:dyDescent="0.55000000000000004">
      <c r="A62" s="14"/>
      <c r="B62" s="14"/>
      <c r="C62" s="14"/>
      <c r="D62" s="14"/>
      <c r="E62" s="14"/>
      <c r="F62" s="14"/>
      <c r="G62" s="14"/>
    </row>
    <row r="63" spans="1:7" ht="6" customHeight="1" x14ac:dyDescent="0.55000000000000004">
      <c r="A63" s="6"/>
      <c r="B63" s="6"/>
      <c r="C63" s="6"/>
      <c r="D63" s="6"/>
      <c r="E63" s="6"/>
      <c r="F63" s="6"/>
      <c r="G63" s="6"/>
    </row>
    <row r="64" spans="1:7" ht="16" customHeight="1" x14ac:dyDescent="0.55000000000000004">
      <c r="A64" s="90" t="s">
        <v>89</v>
      </c>
      <c r="B64" s="90"/>
      <c r="C64" s="90"/>
      <c r="D64" s="90"/>
      <c r="E64" s="90"/>
      <c r="F64" s="90"/>
      <c r="G64" s="90"/>
    </row>
    <row r="65" spans="1:7" ht="16" customHeight="1" x14ac:dyDescent="0.55000000000000004">
      <c r="A65" s="3"/>
      <c r="B65" s="3" t="s">
        <v>231</v>
      </c>
      <c r="C65" s="3" t="s">
        <v>4</v>
      </c>
      <c r="D65" s="9"/>
      <c r="E65" s="3" t="s">
        <v>5</v>
      </c>
      <c r="F65" s="12" t="s">
        <v>100</v>
      </c>
      <c r="G65" s="3"/>
    </row>
    <row r="66" spans="1:7" ht="16" customHeight="1" x14ac:dyDescent="0.55000000000000004">
      <c r="A66" s="3"/>
      <c r="B66" s="3" t="s">
        <v>232</v>
      </c>
      <c r="C66" s="3" t="s">
        <v>4</v>
      </c>
      <c r="D66" s="9"/>
      <c r="E66" s="3" t="s">
        <v>5</v>
      </c>
      <c r="F66" s="12" t="s">
        <v>100</v>
      </c>
      <c r="G66" s="3"/>
    </row>
    <row r="67" spans="1:7" ht="6" customHeight="1" x14ac:dyDescent="0.55000000000000004">
      <c r="A67" s="14"/>
      <c r="B67" s="14"/>
      <c r="C67" s="14"/>
      <c r="D67" s="14"/>
      <c r="E67" s="14"/>
      <c r="F67" s="14"/>
      <c r="G67" s="14"/>
    </row>
    <row r="68" spans="1:7" ht="6" customHeight="1" x14ac:dyDescent="0.55000000000000004">
      <c r="A68" s="6"/>
      <c r="B68" s="6"/>
      <c r="C68" s="6"/>
      <c r="D68" s="6"/>
      <c r="E68" s="6"/>
      <c r="F68" s="6"/>
      <c r="G68" s="6"/>
    </row>
    <row r="69" spans="1:7" ht="16" customHeight="1" x14ac:dyDescent="0.55000000000000004">
      <c r="A69" s="104" t="s">
        <v>184</v>
      </c>
      <c r="B69" s="104"/>
      <c r="C69" s="3" t="s">
        <v>4</v>
      </c>
      <c r="D69" s="95"/>
      <c r="E69" s="96"/>
      <c r="F69" s="97"/>
      <c r="G69" s="3" t="s">
        <v>5</v>
      </c>
    </row>
    <row r="70" spans="1:7" ht="6" customHeight="1" x14ac:dyDescent="0.55000000000000004">
      <c r="A70" s="14"/>
      <c r="B70" s="14"/>
      <c r="C70" s="14"/>
      <c r="D70" s="14"/>
      <c r="E70" s="14"/>
      <c r="F70" s="14"/>
      <c r="G70" s="14"/>
    </row>
    <row r="71" spans="1:7" ht="6" customHeight="1" x14ac:dyDescent="0.55000000000000004">
      <c r="A71" s="6"/>
      <c r="B71" s="6"/>
      <c r="C71" s="6"/>
      <c r="D71" s="6"/>
      <c r="E71" s="6"/>
      <c r="F71" s="6"/>
      <c r="G71" s="6"/>
    </row>
    <row r="72" spans="1:7" s="30" customFormat="1" ht="16" customHeight="1" x14ac:dyDescent="0.55000000000000004">
      <c r="A72" s="104" t="s">
        <v>247</v>
      </c>
      <c r="B72" s="104"/>
      <c r="C72" s="104"/>
      <c r="D72" s="104"/>
      <c r="E72" s="104"/>
      <c r="F72" s="104"/>
      <c r="G72" s="104"/>
    </row>
    <row r="73" spans="1:7" s="30" customFormat="1" ht="16" customHeight="1" x14ac:dyDescent="0.55000000000000004">
      <c r="B73" s="30" t="s">
        <v>172</v>
      </c>
      <c r="C73" s="30" t="s">
        <v>4</v>
      </c>
      <c r="D73" s="95"/>
      <c r="E73" s="96"/>
      <c r="F73" s="97"/>
      <c r="G73" s="30" t="s">
        <v>5</v>
      </c>
    </row>
    <row r="74" spans="1:7" s="30" customFormat="1" ht="16" customHeight="1" x14ac:dyDescent="0.55000000000000004">
      <c r="B74" s="30" t="s">
        <v>185</v>
      </c>
      <c r="C74" s="30" t="s">
        <v>4</v>
      </c>
      <c r="D74" s="95"/>
      <c r="E74" s="96"/>
      <c r="F74" s="97"/>
      <c r="G74" s="30" t="s">
        <v>5</v>
      </c>
    </row>
    <row r="75" spans="1:7" s="30" customFormat="1" ht="16" customHeight="1" x14ac:dyDescent="0.55000000000000004"/>
    <row r="76" spans="1:7" s="30" customFormat="1" ht="16" customHeight="1" x14ac:dyDescent="0.55000000000000004">
      <c r="B76" s="30" t="s">
        <v>172</v>
      </c>
      <c r="C76" s="30" t="s">
        <v>4</v>
      </c>
      <c r="D76" s="95"/>
      <c r="E76" s="96"/>
      <c r="F76" s="97"/>
      <c r="G76" s="30" t="s">
        <v>5</v>
      </c>
    </row>
    <row r="77" spans="1:7" s="30" customFormat="1" ht="16" customHeight="1" x14ac:dyDescent="0.55000000000000004">
      <c r="B77" s="30" t="s">
        <v>185</v>
      </c>
      <c r="C77" s="30" t="s">
        <v>4</v>
      </c>
      <c r="D77" s="95"/>
      <c r="E77" s="96"/>
      <c r="F77" s="97"/>
      <c r="G77" s="30" t="s">
        <v>5</v>
      </c>
    </row>
    <row r="78" spans="1:7" s="59" customFormat="1" ht="6" customHeight="1" x14ac:dyDescent="0.55000000000000004">
      <c r="A78" s="14"/>
      <c r="B78" s="14"/>
      <c r="C78" s="14"/>
      <c r="D78" s="14"/>
      <c r="E78" s="14"/>
      <c r="F78" s="14"/>
      <c r="G78" s="14"/>
    </row>
    <row r="79" spans="1:7" s="30" customFormat="1" ht="6" customHeight="1" x14ac:dyDescent="0.55000000000000004">
      <c r="A79" s="6"/>
      <c r="B79" s="6"/>
      <c r="C79" s="6"/>
      <c r="D79" s="6"/>
      <c r="E79" s="6"/>
      <c r="F79" s="6"/>
      <c r="G79" s="6"/>
    </row>
    <row r="80" spans="1:7" ht="32.15" customHeight="1" x14ac:dyDescent="0.55000000000000004">
      <c r="A80" s="99" t="s">
        <v>68</v>
      </c>
      <c r="B80" s="99"/>
      <c r="C80" s="3" t="s">
        <v>4</v>
      </c>
      <c r="D80" s="100"/>
      <c r="E80" s="101"/>
      <c r="F80" s="102"/>
      <c r="G80" s="3" t="s">
        <v>5</v>
      </c>
    </row>
    <row r="81" spans="1:7" ht="6" customHeight="1" x14ac:dyDescent="0.55000000000000004">
      <c r="A81" s="14"/>
      <c r="B81" s="14"/>
      <c r="C81" s="14"/>
      <c r="D81" s="14"/>
      <c r="E81" s="14"/>
      <c r="F81" s="14"/>
      <c r="G81" s="14"/>
    </row>
    <row r="82" spans="1:7" ht="6" customHeight="1" x14ac:dyDescent="0.55000000000000004">
      <c r="A82" s="6"/>
      <c r="B82" s="6"/>
      <c r="C82" s="6"/>
      <c r="D82" s="6"/>
      <c r="E82" s="6"/>
      <c r="F82" s="6"/>
      <c r="G82" s="6"/>
    </row>
    <row r="83" spans="1:7" ht="28" customHeight="1" x14ac:dyDescent="0.55000000000000004">
      <c r="A83" s="98" t="s">
        <v>193</v>
      </c>
      <c r="B83" s="98"/>
      <c r="C83" s="98"/>
      <c r="D83" s="98"/>
      <c r="E83" s="98"/>
      <c r="F83" s="98"/>
      <c r="G83" s="98"/>
    </row>
    <row r="84" spans="1:7" ht="16" customHeight="1" x14ac:dyDescent="0.55000000000000004">
      <c r="A84" s="18"/>
      <c r="B84" s="18"/>
      <c r="C84" s="18"/>
      <c r="D84" s="18"/>
      <c r="E84" s="18"/>
      <c r="F84" s="18"/>
      <c r="G84" s="18"/>
    </row>
    <row r="85" spans="1:7" ht="16" customHeight="1" x14ac:dyDescent="0.55000000000000004">
      <c r="A85" s="103" t="s">
        <v>98</v>
      </c>
      <c r="B85" s="103"/>
      <c r="C85" s="103"/>
      <c r="D85" s="103"/>
      <c r="E85" s="103"/>
      <c r="F85" s="103"/>
      <c r="G85" s="103"/>
    </row>
    <row r="86" spans="1:7" ht="16" customHeight="1" x14ac:dyDescent="0.55000000000000004">
      <c r="A86" s="90" t="s">
        <v>72</v>
      </c>
      <c r="B86" s="90"/>
      <c r="C86" s="90"/>
      <c r="D86" s="90"/>
      <c r="E86" s="90"/>
      <c r="F86" s="90"/>
      <c r="G86" s="90"/>
    </row>
    <row r="87" spans="1:7" ht="6" customHeight="1" x14ac:dyDescent="0.55000000000000004">
      <c r="A87" s="14"/>
      <c r="B87" s="14"/>
      <c r="C87" s="14"/>
      <c r="D87" s="14"/>
      <c r="E87" s="14"/>
      <c r="F87" s="14"/>
      <c r="G87" s="14"/>
    </row>
    <row r="88" spans="1:7" ht="6" customHeight="1" x14ac:dyDescent="0.55000000000000004">
      <c r="A88" s="6"/>
      <c r="B88" s="6"/>
      <c r="C88" s="6"/>
      <c r="D88" s="6"/>
      <c r="E88" s="6"/>
      <c r="F88" s="6"/>
      <c r="G88" s="6"/>
    </row>
    <row r="89" spans="1:7" s="4" customFormat="1" ht="16" customHeight="1" x14ac:dyDescent="0.55000000000000004">
      <c r="A89" s="104" t="s">
        <v>167</v>
      </c>
      <c r="B89" s="104"/>
      <c r="C89" s="4" t="s">
        <v>4</v>
      </c>
      <c r="D89" s="105" t="s">
        <v>169</v>
      </c>
      <c r="E89" s="106"/>
      <c r="F89" s="107"/>
      <c r="G89" s="4" t="s">
        <v>5</v>
      </c>
    </row>
    <row r="90" spans="1:7" s="4" customFormat="1" ht="6" customHeight="1" x14ac:dyDescent="0.55000000000000004">
      <c r="A90" s="14"/>
      <c r="B90" s="14"/>
      <c r="C90" s="14"/>
      <c r="D90" s="14"/>
      <c r="E90" s="14"/>
      <c r="F90" s="14"/>
      <c r="G90" s="14"/>
    </row>
    <row r="91" spans="1:7" s="4" customFormat="1" ht="6" customHeight="1" x14ac:dyDescent="0.55000000000000004">
      <c r="A91" s="6"/>
      <c r="B91" s="6"/>
      <c r="C91" s="6"/>
      <c r="D91" s="6"/>
      <c r="E91" s="6"/>
      <c r="F91" s="6"/>
      <c r="G91" s="6"/>
    </row>
    <row r="92" spans="1:7" s="4" customFormat="1" ht="16" customHeight="1" x14ac:dyDescent="0.55000000000000004">
      <c r="A92" s="104" t="s">
        <v>168</v>
      </c>
      <c r="B92" s="104"/>
      <c r="C92" s="4" t="s">
        <v>4</v>
      </c>
      <c r="D92" s="105" t="s">
        <v>169</v>
      </c>
      <c r="E92" s="106"/>
      <c r="F92" s="107"/>
      <c r="G92" s="4" t="s">
        <v>5</v>
      </c>
    </row>
    <row r="93" spans="1:7" s="4" customFormat="1" ht="6" customHeight="1" x14ac:dyDescent="0.55000000000000004">
      <c r="A93" s="14"/>
      <c r="B93" s="14"/>
      <c r="C93" s="14"/>
      <c r="D93" s="14"/>
      <c r="E93" s="14"/>
      <c r="F93" s="14"/>
      <c r="G93" s="14"/>
    </row>
    <row r="94" spans="1:7" s="4" customFormat="1" ht="6" customHeight="1" x14ac:dyDescent="0.55000000000000004">
      <c r="A94" s="6"/>
      <c r="B94" s="6"/>
      <c r="C94" s="6"/>
      <c r="D94" s="6"/>
      <c r="E94" s="6"/>
      <c r="F94" s="6"/>
      <c r="G94" s="6"/>
    </row>
    <row r="95" spans="1:7" ht="32.25" customHeight="1" x14ac:dyDescent="0.55000000000000004">
      <c r="A95" s="99" t="s">
        <v>94</v>
      </c>
      <c r="B95" s="99"/>
      <c r="C95" s="3" t="s">
        <v>4</v>
      </c>
      <c r="D95" s="100"/>
      <c r="E95" s="101"/>
      <c r="F95" s="102"/>
      <c r="G95" s="3" t="s">
        <v>5</v>
      </c>
    </row>
    <row r="96" spans="1:7" ht="6" customHeight="1" x14ac:dyDescent="0.55000000000000004">
      <c r="A96" s="14"/>
      <c r="B96" s="14"/>
      <c r="C96" s="14"/>
      <c r="D96" s="14"/>
      <c r="E96" s="14"/>
      <c r="F96" s="14"/>
      <c r="G96" s="14"/>
    </row>
    <row r="97" spans="1:7" ht="6" customHeight="1" x14ac:dyDescent="0.55000000000000004">
      <c r="A97" s="6"/>
      <c r="B97" s="6"/>
      <c r="C97" s="6"/>
      <c r="D97" s="6"/>
      <c r="E97" s="6"/>
      <c r="F97" s="6"/>
      <c r="G97" s="6"/>
    </row>
    <row r="98" spans="1:7" ht="32.15" customHeight="1" x14ac:dyDescent="0.55000000000000004">
      <c r="A98" s="99" t="s">
        <v>95</v>
      </c>
      <c r="B98" s="99"/>
      <c r="C98" s="3" t="s">
        <v>4</v>
      </c>
      <c r="D98" s="100"/>
      <c r="E98" s="101"/>
      <c r="F98" s="102"/>
      <c r="G98" s="3" t="s">
        <v>5</v>
      </c>
    </row>
    <row r="99" spans="1:7" ht="6" customHeight="1" x14ac:dyDescent="0.55000000000000004">
      <c r="A99" s="14"/>
      <c r="B99" s="14"/>
      <c r="C99" s="14"/>
      <c r="D99" s="14"/>
      <c r="E99" s="14"/>
      <c r="F99" s="14"/>
      <c r="G99" s="14"/>
    </row>
    <row r="100" spans="1:7" ht="6" customHeight="1" x14ac:dyDescent="0.55000000000000004">
      <c r="A100" s="6"/>
      <c r="B100" s="6"/>
      <c r="C100" s="6"/>
      <c r="D100" s="6"/>
      <c r="E100" s="6"/>
      <c r="F100" s="6"/>
      <c r="G100" s="6"/>
    </row>
    <row r="101" spans="1:7" ht="16" customHeight="1" x14ac:dyDescent="0.55000000000000004">
      <c r="A101" s="90" t="s">
        <v>96</v>
      </c>
      <c r="B101" s="90"/>
      <c r="C101" s="90"/>
      <c r="D101" s="90"/>
      <c r="E101" s="90"/>
      <c r="F101" s="90"/>
      <c r="G101" s="90"/>
    </row>
    <row r="102" spans="1:7" ht="16" customHeight="1" x14ac:dyDescent="0.55000000000000004">
      <c r="B102" s="2" t="s">
        <v>233</v>
      </c>
      <c r="E102" s="3" t="s">
        <v>4</v>
      </c>
      <c r="F102" s="17" t="s">
        <v>69</v>
      </c>
      <c r="G102" s="3" t="s">
        <v>5</v>
      </c>
    </row>
    <row r="103" spans="1:7" ht="16" customHeight="1" x14ac:dyDescent="0.55000000000000004">
      <c r="B103" s="2" t="s">
        <v>234</v>
      </c>
      <c r="E103" s="3" t="s">
        <v>4</v>
      </c>
      <c r="F103" s="17" t="s">
        <v>69</v>
      </c>
      <c r="G103" s="3" t="s">
        <v>5</v>
      </c>
    </row>
    <row r="104" spans="1:7" s="4" customFormat="1" ht="6" customHeight="1" x14ac:dyDescent="0.55000000000000004">
      <c r="A104" s="14"/>
      <c r="B104" s="14"/>
      <c r="C104" s="14"/>
      <c r="D104" s="14"/>
      <c r="E104" s="14"/>
      <c r="F104" s="14"/>
      <c r="G104" s="14"/>
    </row>
    <row r="105" spans="1:7" s="4" customFormat="1" ht="6" customHeight="1" x14ac:dyDescent="0.55000000000000004">
      <c r="A105" s="6"/>
      <c r="B105" s="6"/>
      <c r="C105" s="6"/>
      <c r="D105" s="6"/>
      <c r="E105" s="6"/>
      <c r="F105" s="6"/>
      <c r="G105" s="6"/>
    </row>
    <row r="106" spans="1:7" s="4" customFormat="1" ht="16" customHeight="1" x14ac:dyDescent="0.55000000000000004">
      <c r="A106" s="90" t="s">
        <v>171</v>
      </c>
      <c r="B106" s="90"/>
      <c r="C106" s="90"/>
      <c r="D106" s="90"/>
      <c r="E106" s="90"/>
      <c r="F106" s="90"/>
      <c r="G106" s="90"/>
    </row>
    <row r="107" spans="1:7" s="4" customFormat="1" ht="16" customHeight="1" x14ac:dyDescent="0.55000000000000004">
      <c r="A107" s="16"/>
      <c r="B107" s="16" t="s">
        <v>278</v>
      </c>
      <c r="C107" s="16"/>
      <c r="D107" s="16"/>
      <c r="E107" s="4" t="s">
        <v>4</v>
      </c>
      <c r="F107" s="17" t="s">
        <v>69</v>
      </c>
      <c r="G107" s="4" t="s">
        <v>5</v>
      </c>
    </row>
    <row r="108" spans="1:7" s="4" customFormat="1" ht="16" customHeight="1" x14ac:dyDescent="0.55000000000000004">
      <c r="A108" s="16"/>
      <c r="B108" s="16" t="s">
        <v>279</v>
      </c>
      <c r="C108" s="16"/>
      <c r="D108" s="16"/>
      <c r="E108" s="4" t="s">
        <v>4</v>
      </c>
      <c r="F108" s="17" t="s">
        <v>69</v>
      </c>
      <c r="G108" s="4" t="s">
        <v>5</v>
      </c>
    </row>
    <row r="109" spans="1:7" ht="6" customHeight="1" x14ac:dyDescent="0.55000000000000004">
      <c r="A109" s="14"/>
      <c r="B109" s="14"/>
      <c r="C109" s="14"/>
      <c r="D109" s="14"/>
      <c r="E109" s="14"/>
      <c r="F109" s="14"/>
      <c r="G109" s="14"/>
    </row>
    <row r="110" spans="1:7" ht="6" customHeight="1" x14ac:dyDescent="0.55000000000000004">
      <c r="A110" s="6"/>
      <c r="B110" s="6"/>
      <c r="C110" s="6"/>
      <c r="D110" s="6"/>
      <c r="E110" s="6"/>
      <c r="F110" s="6"/>
      <c r="G110" s="6"/>
    </row>
    <row r="111" spans="1:7" ht="16" customHeight="1" x14ac:dyDescent="0.55000000000000004">
      <c r="A111" s="90" t="s">
        <v>97</v>
      </c>
      <c r="B111" s="90"/>
      <c r="C111" s="90"/>
      <c r="D111" s="90"/>
      <c r="E111" s="90"/>
      <c r="F111" s="90"/>
      <c r="G111" s="90"/>
    </row>
    <row r="112" spans="1:7" ht="16" customHeight="1" x14ac:dyDescent="0.55000000000000004">
      <c r="B112" s="2" t="s">
        <v>78</v>
      </c>
      <c r="E112" s="3" t="s">
        <v>4</v>
      </c>
      <c r="F112" s="17" t="s">
        <v>69</v>
      </c>
      <c r="G112" s="3" t="s">
        <v>5</v>
      </c>
    </row>
    <row r="113" spans="1:7" ht="16" customHeight="1" x14ac:dyDescent="0.55000000000000004">
      <c r="B113" s="2" t="s">
        <v>162</v>
      </c>
      <c r="C113" s="3" t="s">
        <v>4</v>
      </c>
      <c r="D113" s="9"/>
      <c r="E113" s="3" t="s">
        <v>5</v>
      </c>
      <c r="F113" s="12" t="s">
        <v>106</v>
      </c>
      <c r="G113" s="3"/>
    </row>
    <row r="114" spans="1:7" ht="16" customHeight="1" x14ac:dyDescent="0.55000000000000004">
      <c r="B114" s="2" t="s">
        <v>79</v>
      </c>
      <c r="E114" s="3" t="s">
        <v>4</v>
      </c>
      <c r="F114" s="17" t="s">
        <v>69</v>
      </c>
      <c r="G114" s="3" t="s">
        <v>5</v>
      </c>
    </row>
    <row r="115" spans="1:7" ht="16" customHeight="1" x14ac:dyDescent="0.55000000000000004">
      <c r="B115" s="2" t="s">
        <v>80</v>
      </c>
      <c r="E115" s="3" t="s">
        <v>4</v>
      </c>
      <c r="F115" s="17" t="s">
        <v>69</v>
      </c>
      <c r="G115" s="3" t="s">
        <v>5</v>
      </c>
    </row>
    <row r="116" spans="1:7" ht="16" customHeight="1" x14ac:dyDescent="0.55000000000000004">
      <c r="B116" s="2" t="s">
        <v>81</v>
      </c>
      <c r="E116" s="3" t="s">
        <v>4</v>
      </c>
      <c r="F116" s="17" t="s">
        <v>69</v>
      </c>
      <c r="G116" s="3" t="s">
        <v>5</v>
      </c>
    </row>
    <row r="117" spans="1:7" ht="16" customHeight="1" x14ac:dyDescent="0.55000000000000004">
      <c r="B117" s="2" t="s">
        <v>289</v>
      </c>
      <c r="E117" s="3" t="s">
        <v>4</v>
      </c>
      <c r="F117" s="17" t="s">
        <v>69</v>
      </c>
      <c r="G117" s="3" t="s">
        <v>5</v>
      </c>
    </row>
    <row r="118" spans="1:7" ht="16" customHeight="1" x14ac:dyDescent="0.55000000000000004">
      <c r="B118" s="2" t="s">
        <v>82</v>
      </c>
      <c r="E118" s="3" t="s">
        <v>4</v>
      </c>
      <c r="F118" s="17" t="s">
        <v>69</v>
      </c>
      <c r="G118" s="3" t="s">
        <v>5</v>
      </c>
    </row>
    <row r="119" spans="1:7" ht="16" customHeight="1" x14ac:dyDescent="0.55000000000000004">
      <c r="B119" s="2" t="s">
        <v>83</v>
      </c>
      <c r="E119" s="3" t="s">
        <v>4</v>
      </c>
      <c r="F119" s="17" t="s">
        <v>69</v>
      </c>
      <c r="G119" s="3" t="s">
        <v>5</v>
      </c>
    </row>
    <row r="120" spans="1:7" ht="16" customHeight="1" x14ac:dyDescent="0.55000000000000004">
      <c r="B120" s="2" t="s">
        <v>84</v>
      </c>
      <c r="E120" s="3" t="s">
        <v>4</v>
      </c>
      <c r="F120" s="17" t="s">
        <v>69</v>
      </c>
      <c r="G120" s="3" t="s">
        <v>5</v>
      </c>
    </row>
    <row r="121" spans="1:7" ht="16" customHeight="1" x14ac:dyDescent="0.55000000000000004">
      <c r="B121" s="2" t="s">
        <v>85</v>
      </c>
      <c r="E121" s="3" t="s">
        <v>4</v>
      </c>
      <c r="F121" s="17" t="s">
        <v>69</v>
      </c>
      <c r="G121" s="3" t="s">
        <v>5</v>
      </c>
    </row>
    <row r="122" spans="1:7" ht="16" customHeight="1" x14ac:dyDescent="0.55000000000000004">
      <c r="B122" s="2" t="s">
        <v>86</v>
      </c>
      <c r="E122" s="3" t="s">
        <v>4</v>
      </c>
      <c r="F122" s="17" t="s">
        <v>69</v>
      </c>
      <c r="G122" s="3" t="s">
        <v>5</v>
      </c>
    </row>
    <row r="123" spans="1:7" ht="16" customHeight="1" x14ac:dyDescent="0.55000000000000004">
      <c r="B123" s="2" t="s">
        <v>87</v>
      </c>
      <c r="E123" s="3" t="s">
        <v>4</v>
      </c>
      <c r="F123" s="17" t="s">
        <v>69</v>
      </c>
      <c r="G123" s="3" t="s">
        <v>5</v>
      </c>
    </row>
    <row r="124" spans="1:7" ht="6" customHeight="1" x14ac:dyDescent="0.55000000000000004">
      <c r="A124" s="14"/>
      <c r="B124" s="14"/>
      <c r="C124" s="14"/>
      <c r="D124" s="14"/>
      <c r="E124" s="14"/>
      <c r="F124" s="14"/>
      <c r="G124" s="14"/>
    </row>
    <row r="125" spans="1:7" ht="6" customHeight="1" x14ac:dyDescent="0.55000000000000004">
      <c r="A125" s="6"/>
      <c r="B125" s="6"/>
      <c r="C125" s="6"/>
      <c r="D125" s="6"/>
      <c r="E125" s="6"/>
      <c r="F125" s="6"/>
      <c r="G125" s="6"/>
    </row>
    <row r="126" spans="1:7" ht="16" customHeight="1" x14ac:dyDescent="0.55000000000000004">
      <c r="A126" s="90" t="s">
        <v>238</v>
      </c>
      <c r="B126" s="90"/>
      <c r="C126" s="90"/>
      <c r="D126" s="90"/>
      <c r="E126" s="90"/>
      <c r="F126" s="90"/>
      <c r="G126" s="90"/>
    </row>
    <row r="127" spans="1:7" s="52" customFormat="1" ht="16" customHeight="1" x14ac:dyDescent="0.55000000000000004">
      <c r="A127" s="53"/>
      <c r="B127" s="90" t="s">
        <v>239</v>
      </c>
      <c r="C127" s="90"/>
      <c r="D127" s="90"/>
      <c r="E127" s="90"/>
      <c r="F127" s="90"/>
      <c r="G127" s="90"/>
    </row>
    <row r="128" spans="1:7" s="24" customFormat="1" ht="16" customHeight="1" x14ac:dyDescent="0.55000000000000004">
      <c r="A128" s="23"/>
      <c r="B128" s="94" t="s">
        <v>300</v>
      </c>
      <c r="C128" s="94"/>
      <c r="D128" s="94"/>
      <c r="E128" s="23"/>
      <c r="F128" s="23"/>
      <c r="G128" s="23"/>
    </row>
    <row r="129" spans="1:7" ht="16" customHeight="1" x14ac:dyDescent="0.55000000000000004">
      <c r="B129" s="94"/>
      <c r="C129" s="94"/>
      <c r="D129" s="94"/>
      <c r="E129" s="3" t="s">
        <v>4</v>
      </c>
      <c r="F129" s="17" t="s">
        <v>69</v>
      </c>
      <c r="G129" s="3" t="s">
        <v>5</v>
      </c>
    </row>
    <row r="130" spans="1:7" ht="16" customHeight="1" x14ac:dyDescent="0.55000000000000004">
      <c r="B130" s="94"/>
      <c r="C130" s="94"/>
      <c r="D130" s="94"/>
      <c r="E130" s="3"/>
      <c r="F130" s="19"/>
      <c r="G130" s="3"/>
    </row>
    <row r="131" spans="1:7" ht="16" customHeight="1" x14ac:dyDescent="0.55000000000000004">
      <c r="B131" s="90" t="s">
        <v>173</v>
      </c>
      <c r="C131" s="90"/>
      <c r="D131" s="90"/>
      <c r="E131" s="3" t="s">
        <v>4</v>
      </c>
      <c r="F131" s="17" t="s">
        <v>69</v>
      </c>
      <c r="G131" s="3" t="s">
        <v>5</v>
      </c>
    </row>
    <row r="132" spans="1:7" s="52" customFormat="1" ht="16" customHeight="1" x14ac:dyDescent="0.55000000000000004">
      <c r="A132" s="53"/>
      <c r="B132" s="90" t="s">
        <v>236</v>
      </c>
      <c r="C132" s="90"/>
      <c r="D132" s="90"/>
      <c r="E132" s="52" t="s">
        <v>4</v>
      </c>
      <c r="F132" s="17" t="s">
        <v>69</v>
      </c>
      <c r="G132" s="52" t="s">
        <v>5</v>
      </c>
    </row>
    <row r="133" spans="1:7" s="52" customFormat="1" ht="8.15" customHeight="1" x14ac:dyDescent="0.55000000000000004">
      <c r="A133" s="53"/>
      <c r="B133" s="94" t="s">
        <v>290</v>
      </c>
      <c r="C133" s="94"/>
      <c r="D133" s="94"/>
      <c r="E133" s="54"/>
      <c r="F133" s="19"/>
      <c r="G133" s="54"/>
    </row>
    <row r="134" spans="1:7" s="52" customFormat="1" ht="16" customHeight="1" x14ac:dyDescent="0.55000000000000004">
      <c r="A134" s="53"/>
      <c r="B134" s="94"/>
      <c r="C134" s="94"/>
      <c r="D134" s="94"/>
      <c r="E134" s="52" t="s">
        <v>4</v>
      </c>
      <c r="F134" s="17" t="s">
        <v>69</v>
      </c>
      <c r="G134" s="52" t="s">
        <v>5</v>
      </c>
    </row>
    <row r="135" spans="1:7" s="52" customFormat="1" ht="8.15" customHeight="1" x14ac:dyDescent="0.55000000000000004">
      <c r="A135" s="53"/>
      <c r="B135" s="94"/>
      <c r="C135" s="94"/>
      <c r="D135" s="94"/>
      <c r="E135" s="54"/>
      <c r="F135" s="19"/>
      <c r="G135" s="54"/>
    </row>
    <row r="136" spans="1:7" ht="16" customHeight="1" x14ac:dyDescent="0.55000000000000004">
      <c r="B136" s="90" t="s">
        <v>174</v>
      </c>
      <c r="C136" s="90"/>
      <c r="D136" s="90"/>
      <c r="E136" s="3" t="s">
        <v>4</v>
      </c>
      <c r="F136" s="17" t="s">
        <v>69</v>
      </c>
      <c r="G136" s="3" t="s">
        <v>5</v>
      </c>
    </row>
    <row r="137" spans="1:7" ht="6" customHeight="1" x14ac:dyDescent="0.55000000000000004">
      <c r="A137" s="14"/>
      <c r="B137" s="14"/>
      <c r="C137" s="14"/>
      <c r="D137" s="14"/>
      <c r="E137" s="14"/>
      <c r="F137" s="14"/>
      <c r="G137" s="14"/>
    </row>
    <row r="138" spans="1:7" ht="6" customHeight="1" x14ac:dyDescent="0.55000000000000004">
      <c r="A138" s="6"/>
      <c r="B138" s="6"/>
      <c r="C138" s="6"/>
      <c r="D138" s="6"/>
      <c r="E138" s="6"/>
      <c r="F138" s="6"/>
      <c r="G138" s="6"/>
    </row>
    <row r="139" spans="1:7" ht="16" customHeight="1" x14ac:dyDescent="0.55000000000000004">
      <c r="A139" s="90" t="s">
        <v>88</v>
      </c>
      <c r="B139" s="90"/>
      <c r="C139" s="90"/>
      <c r="D139" s="90"/>
      <c r="E139" s="90"/>
      <c r="F139" s="90"/>
      <c r="G139" s="90"/>
    </row>
    <row r="140" spans="1:7" ht="16" customHeight="1" x14ac:dyDescent="0.55000000000000004">
      <c r="B140" s="2" t="s">
        <v>7</v>
      </c>
      <c r="C140" s="3" t="s">
        <v>4</v>
      </c>
      <c r="D140" s="22" t="str">
        <f>IF(交付申請額計算表!K6="","",交付申請額計算表!K6)</f>
        <v/>
      </c>
      <c r="E140" s="3" t="s">
        <v>5</v>
      </c>
      <c r="F140" s="12" t="s">
        <v>99</v>
      </c>
      <c r="G140" s="12"/>
    </row>
    <row r="141" spans="1:7" ht="16" customHeight="1" x14ac:dyDescent="0.55000000000000004">
      <c r="B141" s="2" t="s">
        <v>8</v>
      </c>
      <c r="C141" s="3" t="s">
        <v>4</v>
      </c>
      <c r="D141" s="22" t="str">
        <f>IF(交付申請額計算表!K79="","",交付申請額計算表!K79)</f>
        <v/>
      </c>
      <c r="E141" s="3" t="s">
        <v>5</v>
      </c>
      <c r="F141" s="12" t="s">
        <v>99</v>
      </c>
      <c r="G141" s="12"/>
    </row>
    <row r="142" spans="1:7" ht="16" customHeight="1" x14ac:dyDescent="0.55000000000000004">
      <c r="B142" s="2" t="s">
        <v>9</v>
      </c>
      <c r="C142" s="3" t="s">
        <v>4</v>
      </c>
      <c r="D142" s="22" t="str">
        <f>IF(交付申請額計算表!K86="","",交付申請額計算表!K86)</f>
        <v/>
      </c>
      <c r="E142" s="3" t="s">
        <v>5</v>
      </c>
      <c r="F142" s="12" t="s">
        <v>99</v>
      </c>
      <c r="G142" s="12"/>
    </row>
    <row r="143" spans="1:7" ht="6" customHeight="1" x14ac:dyDescent="0.55000000000000004"/>
    <row r="144" spans="1:7" ht="6" customHeight="1" x14ac:dyDescent="0.55000000000000004">
      <c r="A144" s="6"/>
      <c r="B144" s="6"/>
      <c r="C144" s="6"/>
      <c r="D144" s="6"/>
      <c r="E144" s="6"/>
      <c r="F144" s="6"/>
      <c r="G144" s="6"/>
    </row>
    <row r="145" spans="1:7" ht="32.25" customHeight="1" x14ac:dyDescent="0.55000000000000004">
      <c r="A145" s="99" t="s">
        <v>68</v>
      </c>
      <c r="B145" s="99"/>
      <c r="C145" s="3" t="s">
        <v>4</v>
      </c>
      <c r="D145" s="100"/>
      <c r="E145" s="101"/>
      <c r="F145" s="102"/>
      <c r="G145" s="3" t="s">
        <v>5</v>
      </c>
    </row>
    <row r="146" spans="1:7" ht="6" customHeight="1" x14ac:dyDescent="0.55000000000000004">
      <c r="A146" s="14"/>
      <c r="B146" s="14"/>
      <c r="C146" s="14"/>
      <c r="D146" s="14"/>
      <c r="E146" s="14"/>
      <c r="F146" s="14"/>
      <c r="G146" s="14"/>
    </row>
    <row r="147" spans="1:7" ht="6" customHeight="1" x14ac:dyDescent="0.55000000000000004">
      <c r="A147" s="6"/>
      <c r="B147" s="6"/>
      <c r="C147" s="6"/>
      <c r="D147" s="6"/>
      <c r="E147" s="6"/>
      <c r="F147" s="6"/>
      <c r="G147" s="6"/>
    </row>
    <row r="148" spans="1:7" ht="42" customHeight="1" x14ac:dyDescent="0.55000000000000004">
      <c r="A148" s="98" t="s">
        <v>230</v>
      </c>
      <c r="B148" s="98"/>
      <c r="C148" s="98"/>
      <c r="D148" s="98"/>
      <c r="E148" s="98"/>
      <c r="F148" s="98"/>
      <c r="G148" s="98"/>
    </row>
  </sheetData>
  <mergeCells count="79">
    <mergeCell ref="D74:F74"/>
    <mergeCell ref="D76:F76"/>
    <mergeCell ref="D77:F77"/>
    <mergeCell ref="A148:G148"/>
    <mergeCell ref="A145:B145"/>
    <mergeCell ref="D145:F145"/>
    <mergeCell ref="B128:D130"/>
    <mergeCell ref="A139:G139"/>
    <mergeCell ref="A126:G126"/>
    <mergeCell ref="B136:D136"/>
    <mergeCell ref="B131:D131"/>
    <mergeCell ref="A106:G106"/>
    <mergeCell ref="A98:B98"/>
    <mergeCell ref="D98:F98"/>
    <mergeCell ref="B132:D132"/>
    <mergeCell ref="B133:D135"/>
    <mergeCell ref="A56:G56"/>
    <mergeCell ref="A46:B46"/>
    <mergeCell ref="D46:F46"/>
    <mergeCell ref="D33:F33"/>
    <mergeCell ref="D34:F34"/>
    <mergeCell ref="D35:F35"/>
    <mergeCell ref="D36:F36"/>
    <mergeCell ref="D39:F39"/>
    <mergeCell ref="A3:G3"/>
    <mergeCell ref="D13:F13"/>
    <mergeCell ref="D12:F12"/>
    <mergeCell ref="D11:F11"/>
    <mergeCell ref="A4:G4"/>
    <mergeCell ref="D8:F8"/>
    <mergeCell ref="D9:F9"/>
    <mergeCell ref="A95:B95"/>
    <mergeCell ref="D95:F95"/>
    <mergeCell ref="A92:B92"/>
    <mergeCell ref="D92:F92"/>
    <mergeCell ref="A1:G1"/>
    <mergeCell ref="D30:F30"/>
    <mergeCell ref="D17:F17"/>
    <mergeCell ref="D20:F20"/>
    <mergeCell ref="D21:F21"/>
    <mergeCell ref="D28:F28"/>
    <mergeCell ref="A16:G16"/>
    <mergeCell ref="A7:G7"/>
    <mergeCell ref="D27:F27"/>
    <mergeCell ref="D29:F29"/>
    <mergeCell ref="A26:G26"/>
    <mergeCell ref="A2:G2"/>
    <mergeCell ref="A89:B89"/>
    <mergeCell ref="D89:F89"/>
    <mergeCell ref="D31:F31"/>
    <mergeCell ref="D37:F37"/>
    <mergeCell ref="D43:F43"/>
    <mergeCell ref="D42:F42"/>
    <mergeCell ref="D41:F41"/>
    <mergeCell ref="D40:F40"/>
    <mergeCell ref="A49:G49"/>
    <mergeCell ref="A72:G72"/>
    <mergeCell ref="A61:B61"/>
    <mergeCell ref="A69:B69"/>
    <mergeCell ref="D73:F73"/>
    <mergeCell ref="A50:G50"/>
    <mergeCell ref="A53:B53"/>
    <mergeCell ref="D53:F53"/>
    <mergeCell ref="D18:F18"/>
    <mergeCell ref="D19:F19"/>
    <mergeCell ref="B127:G127"/>
    <mergeCell ref="D10:F10"/>
    <mergeCell ref="A101:G101"/>
    <mergeCell ref="A111:G111"/>
    <mergeCell ref="A64:G64"/>
    <mergeCell ref="D69:F69"/>
    <mergeCell ref="D61:F61"/>
    <mergeCell ref="A83:G83"/>
    <mergeCell ref="A86:G86"/>
    <mergeCell ref="A80:B80"/>
    <mergeCell ref="D80:F80"/>
    <mergeCell ref="A85:G85"/>
    <mergeCell ref="D23:F23"/>
    <mergeCell ref="D22:F22"/>
  </mergeCells>
  <phoneticPr fontId="2"/>
  <dataValidations count="1">
    <dataValidation type="list" allowBlank="1" showInputMessage="1" showErrorMessage="1" sqref="F129 F131:F136 F102:F103 F107:F108 F112 F114:F123" xr:uid="{00000000-0002-0000-0100-000000000000}">
      <formula1>"□,☑"</formula1>
    </dataValidation>
  </dataValidations>
  <printOptions horizontalCentered="1"/>
  <pageMargins left="0.78740157480314965" right="0.78740157480314965" top="0.86614173228346458" bottom="0.86614173228346458" header="0.31496062992125984" footer="0.31496062992125984"/>
  <pageSetup paperSize="9" orientation="portrait" r:id="rId1"/>
  <rowBreaks count="2" manualBreakCount="2">
    <brk id="48" max="16383" man="1"/>
    <brk id="8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1"/>
  <sheetViews>
    <sheetView view="pageBreakPreview" zoomScale="65" zoomScaleNormal="100" zoomScaleSheetLayoutView="120" workbookViewId="0">
      <selection activeCell="B7" sqref="B7:E7"/>
    </sheetView>
  </sheetViews>
  <sheetFormatPr defaultColWidth="9" defaultRowHeight="16" customHeight="1" x14ac:dyDescent="0.55000000000000004"/>
  <cols>
    <col min="1" max="1" width="2.08203125" style="53" customWidth="1"/>
    <col min="2" max="2" width="3.58203125" style="53" customWidth="1"/>
    <col min="3" max="4" width="32.08203125" style="53" customWidth="1"/>
    <col min="5" max="5" width="3.58203125" style="53" customWidth="1"/>
    <col min="6" max="6" width="2.08203125" style="53" customWidth="1"/>
    <col min="7" max="16384" width="9" style="53"/>
  </cols>
  <sheetData>
    <row r="1" spans="1:6" ht="16" customHeight="1" x14ac:dyDescent="0.55000000000000004">
      <c r="A1" s="90" t="s">
        <v>243</v>
      </c>
      <c r="B1" s="90"/>
      <c r="C1" s="90"/>
    </row>
    <row r="2" spans="1:6" ht="16" customHeight="1" x14ac:dyDescent="0.55000000000000004">
      <c r="D2" s="91" t="s">
        <v>169</v>
      </c>
      <c r="E2" s="92"/>
    </row>
    <row r="4" spans="1:6" ht="16" customHeight="1" x14ac:dyDescent="0.55000000000000004">
      <c r="B4" s="90" t="s">
        <v>228</v>
      </c>
      <c r="C4" s="90"/>
    </row>
    <row r="6" spans="1:6" ht="16" customHeight="1" x14ac:dyDescent="0.55000000000000004">
      <c r="B6" s="93" t="str">
        <f>IF(事業計画書!F8="","（申請者住所又は法人等所在地）",事業計画書!F8)</f>
        <v>（申請者住所又は法人等所在地）</v>
      </c>
      <c r="C6" s="93"/>
      <c r="D6" s="93"/>
      <c r="E6" s="93"/>
    </row>
    <row r="7" spans="1:6" ht="16" customHeight="1" x14ac:dyDescent="0.55000000000000004">
      <c r="B7" s="93" t="str">
        <f>IF(事業計画書!F8="","（申請者氏名又は法人等名称及び代表者氏名）",事業計画書!F8)</f>
        <v>（申請者氏名又は法人等名称及び代表者氏名）</v>
      </c>
      <c r="C7" s="93"/>
      <c r="D7" s="93"/>
      <c r="E7" s="93"/>
    </row>
    <row r="9" spans="1:6" ht="32.15" customHeight="1" x14ac:dyDescent="0.55000000000000004">
      <c r="C9" s="94" t="s">
        <v>261</v>
      </c>
      <c r="D9" s="94"/>
    </row>
    <row r="11" spans="1:6" ht="16" customHeight="1" x14ac:dyDescent="0.55000000000000004">
      <c r="B11" s="95" t="s">
        <v>244</v>
      </c>
      <c r="C11" s="97"/>
      <c r="D11" s="90" t="s">
        <v>262</v>
      </c>
      <c r="E11" s="90"/>
      <c r="F11" s="90"/>
    </row>
    <row r="12" spans="1:6" ht="64" customHeight="1" x14ac:dyDescent="0.55000000000000004">
      <c r="A12" s="111" t="str">
        <f>"省エネ改修推進モデル事業費補助金について、事業の内容及び申請額を変更したいので、金"&amp;IF(事業計画書!D142="","　　　　",TEXT(事業計画書!D142,"#,##0"))&amp;"円を交付されるよう同補助金交付要綱第７条第２項の規定により、下記のとおり申請します。"</f>
        <v>省エネ改修推進モデル事業費補助金について、事業の内容及び申請額を変更したいので、金　　　　円を交付されるよう同補助金交付要綱第７条第２項の規定により、下記のとおり申請します。</v>
      </c>
      <c r="B12" s="111"/>
      <c r="C12" s="111"/>
      <c r="D12" s="111"/>
      <c r="E12" s="111"/>
      <c r="F12" s="111"/>
    </row>
    <row r="14" spans="1:6" ht="16" customHeight="1" x14ac:dyDescent="0.55000000000000004">
      <c r="A14" s="90" t="s">
        <v>245</v>
      </c>
      <c r="B14" s="90"/>
      <c r="C14" s="90"/>
      <c r="D14" s="90"/>
      <c r="E14" s="90"/>
      <c r="F14" s="90"/>
    </row>
    <row r="15" spans="1:6" ht="80.150000000000006" customHeight="1" x14ac:dyDescent="0.55000000000000004">
      <c r="B15" s="108"/>
      <c r="C15" s="109"/>
      <c r="D15" s="109"/>
      <c r="E15" s="110"/>
    </row>
    <row r="17" spans="1:6" ht="16" customHeight="1" x14ac:dyDescent="0.55000000000000004">
      <c r="A17" s="90" t="s">
        <v>240</v>
      </c>
      <c r="B17" s="90"/>
      <c r="C17" s="90"/>
      <c r="D17" s="90"/>
      <c r="E17" s="90"/>
      <c r="F17" s="90"/>
    </row>
    <row r="18" spans="1:6" ht="80.150000000000006" customHeight="1" x14ac:dyDescent="0.55000000000000004">
      <c r="B18" s="108"/>
      <c r="C18" s="109"/>
      <c r="D18" s="109"/>
      <c r="E18" s="110"/>
    </row>
    <row r="20" spans="1:6" ht="16" customHeight="1" x14ac:dyDescent="0.55000000000000004">
      <c r="A20" s="90" t="s">
        <v>241</v>
      </c>
      <c r="B20" s="90"/>
      <c r="C20" s="90"/>
      <c r="D20" s="90"/>
      <c r="E20" s="90"/>
      <c r="F20" s="90"/>
    </row>
    <row r="21" spans="1:6" ht="16" customHeight="1" x14ac:dyDescent="0.55000000000000004">
      <c r="B21" s="90" t="s">
        <v>242</v>
      </c>
      <c r="C21" s="90"/>
      <c r="D21" s="90"/>
      <c r="E21" s="90"/>
    </row>
  </sheetData>
  <mergeCells count="15">
    <mergeCell ref="C9:D9"/>
    <mergeCell ref="A1:C1"/>
    <mergeCell ref="D2:E2"/>
    <mergeCell ref="B4:C4"/>
    <mergeCell ref="B6:E6"/>
    <mergeCell ref="B7:E7"/>
    <mergeCell ref="B18:E18"/>
    <mergeCell ref="A20:F20"/>
    <mergeCell ref="B21:E21"/>
    <mergeCell ref="D11:F11"/>
    <mergeCell ref="A12:F12"/>
    <mergeCell ref="B11:C11"/>
    <mergeCell ref="A14:F14"/>
    <mergeCell ref="A17:F17"/>
    <mergeCell ref="B15:E15"/>
  </mergeCells>
  <phoneticPr fontId="2"/>
  <printOptions horizontalCentered="1"/>
  <pageMargins left="0.78740157480314965" right="0.78740157480314965" top="0.86614173228346458" bottom="0.86614173228346458"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1"/>
  <sheetViews>
    <sheetView view="pageBreakPreview" zoomScale="45" zoomScaleNormal="100" zoomScaleSheetLayoutView="120" workbookViewId="0">
      <selection activeCell="B7" sqref="B7:E7"/>
    </sheetView>
  </sheetViews>
  <sheetFormatPr defaultColWidth="9" defaultRowHeight="16" customHeight="1" x14ac:dyDescent="0.55000000000000004"/>
  <cols>
    <col min="1" max="1" width="2.08203125" style="60" customWidth="1"/>
    <col min="2" max="2" width="3.58203125" style="60" customWidth="1"/>
    <col min="3" max="4" width="32.08203125" style="60" customWidth="1"/>
    <col min="5" max="5" width="3.58203125" style="60" customWidth="1"/>
    <col min="6" max="6" width="2.08203125" style="60" customWidth="1"/>
    <col min="7" max="16384" width="9" style="60"/>
  </cols>
  <sheetData>
    <row r="1" spans="1:6" ht="16" customHeight="1" x14ac:dyDescent="0.55000000000000004">
      <c r="A1" s="90" t="s">
        <v>256</v>
      </c>
      <c r="B1" s="90"/>
      <c r="C1" s="90"/>
    </row>
    <row r="2" spans="1:6" ht="16" customHeight="1" x14ac:dyDescent="0.55000000000000004">
      <c r="D2" s="91" t="s">
        <v>169</v>
      </c>
      <c r="E2" s="92"/>
    </row>
    <row r="4" spans="1:6" ht="16" customHeight="1" x14ac:dyDescent="0.55000000000000004">
      <c r="B4" s="90" t="s">
        <v>228</v>
      </c>
      <c r="C4" s="90"/>
    </row>
    <row r="6" spans="1:6" ht="16" customHeight="1" x14ac:dyDescent="0.55000000000000004">
      <c r="B6" s="93" t="str">
        <f>IF(事業計画書!F8="","（申請者住所又は法人等所在地）",事業計画書!F8)</f>
        <v>（申請者住所又は法人等所在地）</v>
      </c>
      <c r="C6" s="93"/>
      <c r="D6" s="93"/>
      <c r="E6" s="93"/>
    </row>
    <row r="7" spans="1:6" ht="16" customHeight="1" x14ac:dyDescent="0.55000000000000004">
      <c r="B7" s="93" t="str">
        <f>IF(事業計画書!F8="","（申請者氏名又は法人等名称及び代表者氏名）",事業計画書!F8)</f>
        <v>（申請者氏名又は法人等名称及び代表者氏名）</v>
      </c>
      <c r="C7" s="93"/>
      <c r="D7" s="93"/>
      <c r="E7" s="93"/>
    </row>
    <row r="9" spans="1:6" ht="32.15" customHeight="1" x14ac:dyDescent="0.55000000000000004">
      <c r="C9" s="94" t="s">
        <v>259</v>
      </c>
      <c r="D9" s="94"/>
    </row>
    <row r="11" spans="1:6" ht="16" customHeight="1" x14ac:dyDescent="0.55000000000000004">
      <c r="B11" s="95" t="s">
        <v>244</v>
      </c>
      <c r="C11" s="97"/>
      <c r="D11" s="90" t="s">
        <v>258</v>
      </c>
      <c r="E11" s="90"/>
      <c r="F11" s="90"/>
    </row>
    <row r="12" spans="1:6" ht="64" customHeight="1" x14ac:dyDescent="0.55000000000000004">
      <c r="A12" s="111" t="str">
        <f>"住宅省エネ改修推進モデル事業費補助金について、富山県補助金等交付規則１２条の規定により、関係書類を添えて報告します。"</f>
        <v>住宅省エネ改修推進モデル事業費補助金について、富山県補助金等交付規則１２条の規定により、関係書類を添えて報告します。</v>
      </c>
      <c r="B12" s="111"/>
      <c r="C12" s="111"/>
      <c r="D12" s="111"/>
      <c r="E12" s="111"/>
      <c r="F12" s="111"/>
    </row>
    <row r="14" spans="1:6" ht="16" customHeight="1" x14ac:dyDescent="0.55000000000000004">
      <c r="A14" s="90"/>
      <c r="B14" s="90"/>
      <c r="C14" s="90"/>
      <c r="D14" s="90"/>
      <c r="E14" s="90"/>
      <c r="F14" s="90"/>
    </row>
    <row r="15" spans="1:6" ht="80.150000000000006" customHeight="1" x14ac:dyDescent="0.55000000000000004">
      <c r="B15" s="112"/>
      <c r="C15" s="112"/>
      <c r="D15" s="112"/>
      <c r="E15" s="112"/>
    </row>
    <row r="17" spans="1:6" ht="16" customHeight="1" x14ac:dyDescent="0.55000000000000004">
      <c r="A17" s="90"/>
      <c r="B17" s="90"/>
      <c r="C17" s="90"/>
      <c r="D17" s="90"/>
      <c r="E17" s="90"/>
      <c r="F17" s="90"/>
    </row>
    <row r="18" spans="1:6" ht="80.150000000000006" customHeight="1" x14ac:dyDescent="0.55000000000000004">
      <c r="B18" s="112"/>
      <c r="C18" s="112"/>
      <c r="D18" s="112"/>
      <c r="E18" s="112"/>
    </row>
    <row r="20" spans="1:6" ht="16" customHeight="1" x14ac:dyDescent="0.55000000000000004">
      <c r="A20" s="90"/>
      <c r="B20" s="90"/>
      <c r="C20" s="90"/>
      <c r="D20" s="90"/>
      <c r="E20" s="90"/>
      <c r="F20" s="90"/>
    </row>
    <row r="21" spans="1:6" ht="16" customHeight="1" x14ac:dyDescent="0.55000000000000004">
      <c r="B21" s="90"/>
      <c r="C21" s="90"/>
      <c r="D21" s="90"/>
      <c r="E21" s="90"/>
    </row>
  </sheetData>
  <mergeCells count="15">
    <mergeCell ref="B18:E18"/>
    <mergeCell ref="A20:F20"/>
    <mergeCell ref="B21:E21"/>
    <mergeCell ref="B11:C11"/>
    <mergeCell ref="D11:F11"/>
    <mergeCell ref="A12:F12"/>
    <mergeCell ref="A14:F14"/>
    <mergeCell ref="B15:E15"/>
    <mergeCell ref="A17:F17"/>
    <mergeCell ref="C9:D9"/>
    <mergeCell ref="A1:C1"/>
    <mergeCell ref="D2:E2"/>
    <mergeCell ref="B4:C4"/>
    <mergeCell ref="B6:E6"/>
    <mergeCell ref="B7:E7"/>
  </mergeCells>
  <phoneticPr fontId="2"/>
  <printOptions horizontalCentered="1"/>
  <pageMargins left="0.78740157480314965" right="0.78740157480314965" top="0.86614173228346458" bottom="0.86614173228346458"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22439-3FA8-423E-9BE3-9CAFB98AB9B1}">
  <dimension ref="A1:G89"/>
  <sheetViews>
    <sheetView view="pageBreakPreview" zoomScale="56" zoomScaleNormal="100" zoomScaleSheetLayoutView="100" workbookViewId="0">
      <selection activeCell="A33" sqref="A33:G33"/>
    </sheetView>
  </sheetViews>
  <sheetFormatPr defaultColWidth="9" defaultRowHeight="16" customHeight="1" x14ac:dyDescent="0.55000000000000004"/>
  <cols>
    <col min="1" max="1" width="2.58203125" style="61" customWidth="1"/>
    <col min="2" max="2" width="28.58203125" style="61" customWidth="1"/>
    <col min="3" max="3" width="2.58203125" style="61" customWidth="1"/>
    <col min="4" max="4" width="26.58203125" style="61" customWidth="1"/>
    <col min="5" max="5" width="2.58203125" style="61" customWidth="1"/>
    <col min="6" max="6" width="10.58203125" style="61" customWidth="1"/>
    <col min="7" max="7" width="2.58203125" style="61" customWidth="1"/>
    <col min="8" max="16384" width="9" style="61"/>
  </cols>
  <sheetData>
    <row r="1" spans="1:7" ht="16" customHeight="1" x14ac:dyDescent="0.55000000000000004">
      <c r="A1" s="90" t="s">
        <v>271</v>
      </c>
      <c r="B1" s="90"/>
      <c r="C1" s="90"/>
      <c r="D1" s="90"/>
      <c r="E1" s="90"/>
      <c r="F1" s="90"/>
      <c r="G1" s="90"/>
    </row>
    <row r="2" spans="1:7" ht="16" customHeight="1" x14ac:dyDescent="0.55000000000000004">
      <c r="A2" s="103" t="s">
        <v>272</v>
      </c>
      <c r="B2" s="103"/>
      <c r="C2" s="103"/>
      <c r="D2" s="103"/>
      <c r="E2" s="103"/>
      <c r="F2" s="103"/>
      <c r="G2" s="103"/>
    </row>
    <row r="3" spans="1:7" ht="16" customHeight="1" x14ac:dyDescent="0.55000000000000004">
      <c r="A3" s="103" t="s">
        <v>3</v>
      </c>
      <c r="B3" s="103"/>
      <c r="C3" s="103"/>
      <c r="D3" s="103"/>
      <c r="E3" s="103"/>
      <c r="F3" s="103"/>
      <c r="G3" s="103"/>
    </row>
    <row r="4" spans="1:7" ht="16" customHeight="1" x14ac:dyDescent="0.55000000000000004">
      <c r="A4" s="90" t="s">
        <v>71</v>
      </c>
      <c r="B4" s="90"/>
      <c r="C4" s="90"/>
      <c r="D4" s="90"/>
      <c r="E4" s="90"/>
      <c r="F4" s="90"/>
      <c r="G4" s="90"/>
    </row>
    <row r="5" spans="1:7" ht="6" customHeight="1" x14ac:dyDescent="0.55000000000000004">
      <c r="A5" s="14"/>
      <c r="B5" s="14"/>
      <c r="C5" s="14"/>
      <c r="D5" s="14"/>
      <c r="E5" s="14"/>
      <c r="F5" s="14"/>
      <c r="G5" s="14"/>
    </row>
    <row r="6" spans="1:7" ht="6" customHeight="1" x14ac:dyDescent="0.55000000000000004">
      <c r="A6" s="6"/>
      <c r="B6" s="6"/>
      <c r="C6" s="6"/>
      <c r="D6" s="6"/>
      <c r="E6" s="6"/>
      <c r="F6" s="6"/>
      <c r="G6" s="6"/>
    </row>
    <row r="7" spans="1:7" ht="15" customHeight="1" x14ac:dyDescent="0.55000000000000004">
      <c r="A7" s="90" t="s">
        <v>284</v>
      </c>
      <c r="B7" s="90"/>
      <c r="C7" s="90"/>
      <c r="D7" s="90"/>
      <c r="E7" s="90"/>
      <c r="F7" s="90"/>
      <c r="G7" s="90"/>
    </row>
    <row r="8" spans="1:7" ht="15" customHeight="1" x14ac:dyDescent="0.55000000000000004">
      <c r="B8" s="61" t="s">
        <v>212</v>
      </c>
      <c r="C8" s="61" t="s">
        <v>4</v>
      </c>
      <c r="D8" s="90"/>
      <c r="E8" s="90"/>
      <c r="F8" s="90"/>
      <c r="G8" s="61" t="s">
        <v>5</v>
      </c>
    </row>
    <row r="9" spans="1:7" ht="15" customHeight="1" x14ac:dyDescent="0.55000000000000004">
      <c r="B9" s="61" t="s">
        <v>91</v>
      </c>
      <c r="C9" s="61" t="s">
        <v>4</v>
      </c>
      <c r="D9" s="90"/>
      <c r="E9" s="90"/>
      <c r="F9" s="90"/>
      <c r="G9" s="61" t="s">
        <v>5</v>
      </c>
    </row>
    <row r="10" spans="1:7" ht="15" customHeight="1" x14ac:dyDescent="0.55000000000000004">
      <c r="B10" s="61" t="s">
        <v>190</v>
      </c>
      <c r="C10" s="61" t="s">
        <v>4</v>
      </c>
      <c r="D10" s="90"/>
      <c r="E10" s="90"/>
      <c r="F10" s="90"/>
      <c r="G10" s="61" t="s">
        <v>5</v>
      </c>
    </row>
    <row r="11" spans="1:7" ht="15" customHeight="1" x14ac:dyDescent="0.55000000000000004">
      <c r="B11" s="61" t="s">
        <v>191</v>
      </c>
      <c r="C11" s="61" t="s">
        <v>4</v>
      </c>
      <c r="D11" s="90"/>
      <c r="E11" s="90"/>
      <c r="F11" s="90"/>
      <c r="G11" s="61" t="s">
        <v>5</v>
      </c>
    </row>
    <row r="12" spans="1:7" ht="15" customHeight="1" x14ac:dyDescent="0.55000000000000004">
      <c r="B12" s="61" t="s">
        <v>189</v>
      </c>
      <c r="C12" s="61" t="s">
        <v>4</v>
      </c>
      <c r="D12" s="90"/>
      <c r="E12" s="90"/>
      <c r="F12" s="90"/>
      <c r="G12" s="61" t="s">
        <v>5</v>
      </c>
    </row>
    <row r="13" spans="1:7" ht="15" customHeight="1" x14ac:dyDescent="0.55000000000000004">
      <c r="B13" s="61" t="s">
        <v>192</v>
      </c>
      <c r="C13" s="61" t="s">
        <v>4</v>
      </c>
      <c r="D13" s="90"/>
      <c r="E13" s="90"/>
      <c r="F13" s="90"/>
      <c r="G13" s="61" t="s">
        <v>5</v>
      </c>
    </row>
    <row r="14" spans="1:7" ht="6" customHeight="1" x14ac:dyDescent="0.55000000000000004"/>
    <row r="15" spans="1:7" ht="15" customHeight="1" x14ac:dyDescent="0.55000000000000004">
      <c r="B15" s="61" t="s">
        <v>212</v>
      </c>
      <c r="C15" s="61" t="s">
        <v>4</v>
      </c>
      <c r="D15" s="90"/>
      <c r="E15" s="90"/>
      <c r="F15" s="90"/>
      <c r="G15" s="61" t="s">
        <v>5</v>
      </c>
    </row>
    <row r="16" spans="1:7" ht="15" customHeight="1" x14ac:dyDescent="0.55000000000000004">
      <c r="B16" s="61" t="s">
        <v>91</v>
      </c>
      <c r="C16" s="61" t="s">
        <v>4</v>
      </c>
      <c r="D16" s="90"/>
      <c r="E16" s="90"/>
      <c r="F16" s="90"/>
      <c r="G16" s="61" t="s">
        <v>5</v>
      </c>
    </row>
    <row r="17" spans="1:7" ht="15" customHeight="1" x14ac:dyDescent="0.55000000000000004">
      <c r="B17" s="61" t="s">
        <v>190</v>
      </c>
      <c r="C17" s="61" t="s">
        <v>4</v>
      </c>
      <c r="D17" s="90"/>
      <c r="E17" s="90"/>
      <c r="F17" s="90"/>
      <c r="G17" s="61" t="s">
        <v>5</v>
      </c>
    </row>
    <row r="18" spans="1:7" ht="15" customHeight="1" x14ac:dyDescent="0.55000000000000004">
      <c r="B18" s="61" t="s">
        <v>191</v>
      </c>
      <c r="C18" s="61" t="s">
        <v>4</v>
      </c>
      <c r="D18" s="90"/>
      <c r="E18" s="90"/>
      <c r="F18" s="90"/>
      <c r="G18" s="61" t="s">
        <v>5</v>
      </c>
    </row>
    <row r="19" spans="1:7" ht="15" customHeight="1" x14ac:dyDescent="0.55000000000000004">
      <c r="B19" s="61" t="s">
        <v>189</v>
      </c>
      <c r="C19" s="61" t="s">
        <v>4</v>
      </c>
      <c r="D19" s="90"/>
      <c r="E19" s="90"/>
      <c r="F19" s="90"/>
      <c r="G19" s="61" t="s">
        <v>5</v>
      </c>
    </row>
    <row r="20" spans="1:7" ht="15" customHeight="1" x14ac:dyDescent="0.55000000000000004">
      <c r="B20" s="61" t="s">
        <v>192</v>
      </c>
      <c r="C20" s="61" t="s">
        <v>4</v>
      </c>
      <c r="D20" s="90"/>
      <c r="E20" s="90"/>
      <c r="F20" s="90"/>
      <c r="G20" s="61" t="s">
        <v>5</v>
      </c>
    </row>
    <row r="21" spans="1:7" ht="6" customHeight="1" x14ac:dyDescent="0.55000000000000004">
      <c r="D21" s="90"/>
      <c r="E21" s="90"/>
      <c r="F21" s="90"/>
    </row>
    <row r="22" spans="1:7" ht="15" customHeight="1" x14ac:dyDescent="0.55000000000000004">
      <c r="B22" s="61" t="s">
        <v>212</v>
      </c>
      <c r="C22" s="61" t="s">
        <v>4</v>
      </c>
      <c r="D22" s="90"/>
      <c r="E22" s="90"/>
      <c r="F22" s="90"/>
      <c r="G22" s="61" t="s">
        <v>5</v>
      </c>
    </row>
    <row r="23" spans="1:7" ht="15" customHeight="1" x14ac:dyDescent="0.55000000000000004">
      <c r="B23" s="61" t="s">
        <v>91</v>
      </c>
      <c r="C23" s="61" t="s">
        <v>4</v>
      </c>
      <c r="D23" s="90"/>
      <c r="E23" s="90"/>
      <c r="F23" s="90"/>
      <c r="G23" s="61" t="s">
        <v>5</v>
      </c>
    </row>
    <row r="24" spans="1:7" ht="15" customHeight="1" x14ac:dyDescent="0.55000000000000004">
      <c r="B24" s="61" t="s">
        <v>190</v>
      </c>
      <c r="C24" s="61" t="s">
        <v>4</v>
      </c>
      <c r="D24" s="90"/>
      <c r="E24" s="90"/>
      <c r="F24" s="90"/>
      <c r="G24" s="61" t="s">
        <v>5</v>
      </c>
    </row>
    <row r="25" spans="1:7" ht="15" customHeight="1" x14ac:dyDescent="0.55000000000000004">
      <c r="B25" s="61" t="s">
        <v>191</v>
      </c>
      <c r="C25" s="61" t="s">
        <v>4</v>
      </c>
      <c r="D25" s="90"/>
      <c r="E25" s="90"/>
      <c r="F25" s="90"/>
      <c r="G25" s="61" t="s">
        <v>5</v>
      </c>
    </row>
    <row r="26" spans="1:7" ht="15" customHeight="1" x14ac:dyDescent="0.55000000000000004">
      <c r="B26" s="61" t="s">
        <v>189</v>
      </c>
      <c r="C26" s="61" t="s">
        <v>4</v>
      </c>
      <c r="D26" s="90"/>
      <c r="E26" s="90"/>
      <c r="F26" s="90"/>
      <c r="G26" s="61" t="s">
        <v>5</v>
      </c>
    </row>
    <row r="27" spans="1:7" ht="15" customHeight="1" x14ac:dyDescent="0.55000000000000004">
      <c r="B27" s="61" t="s">
        <v>192</v>
      </c>
      <c r="C27" s="61" t="s">
        <v>4</v>
      </c>
      <c r="D27" s="90"/>
      <c r="E27" s="90"/>
      <c r="F27" s="90"/>
      <c r="G27" s="61" t="s">
        <v>5</v>
      </c>
    </row>
    <row r="28" spans="1:7" ht="6" customHeight="1" x14ac:dyDescent="0.55000000000000004"/>
    <row r="29" spans="1:7" ht="6" customHeight="1" x14ac:dyDescent="0.55000000000000004">
      <c r="A29" s="6"/>
      <c r="B29" s="6"/>
      <c r="C29" s="6"/>
      <c r="D29" s="6"/>
      <c r="E29" s="6"/>
      <c r="F29" s="6"/>
      <c r="G29" s="6"/>
    </row>
    <row r="30" spans="1:7" ht="32.25" customHeight="1" x14ac:dyDescent="0.55000000000000004">
      <c r="A30" s="90" t="s">
        <v>68</v>
      </c>
      <c r="B30" s="90"/>
      <c r="C30" s="61" t="s">
        <v>4</v>
      </c>
      <c r="D30" s="113"/>
      <c r="E30" s="113"/>
      <c r="F30" s="113"/>
      <c r="G30" s="61" t="s">
        <v>5</v>
      </c>
    </row>
    <row r="31" spans="1:7" ht="6" customHeight="1" x14ac:dyDescent="0.55000000000000004">
      <c r="A31" s="14"/>
      <c r="B31" s="14"/>
      <c r="C31" s="14"/>
      <c r="D31" s="14"/>
      <c r="E31" s="14"/>
      <c r="F31" s="14"/>
      <c r="G31" s="14"/>
    </row>
    <row r="32" spans="1:7" ht="6" customHeight="1" x14ac:dyDescent="0.55000000000000004">
      <c r="A32" s="6"/>
      <c r="B32" s="6"/>
      <c r="C32" s="6"/>
      <c r="D32" s="6"/>
      <c r="E32" s="6"/>
      <c r="F32" s="6"/>
      <c r="G32" s="6"/>
    </row>
    <row r="33" spans="1:7" ht="23.5" customHeight="1" x14ac:dyDescent="0.55000000000000004">
      <c r="A33" s="114" t="s">
        <v>291</v>
      </c>
      <c r="B33" s="114"/>
      <c r="C33" s="114"/>
      <c r="D33" s="114"/>
      <c r="E33" s="114"/>
      <c r="F33" s="114"/>
      <c r="G33" s="114"/>
    </row>
    <row r="34" spans="1:7" ht="6" customHeight="1" x14ac:dyDescent="0.55000000000000004"/>
    <row r="35" spans="1:7" ht="16" customHeight="1" x14ac:dyDescent="0.55000000000000004">
      <c r="A35" s="103" t="s">
        <v>6</v>
      </c>
      <c r="B35" s="103"/>
      <c r="C35" s="103"/>
      <c r="D35" s="103"/>
      <c r="E35" s="103"/>
      <c r="F35" s="103"/>
      <c r="G35" s="103"/>
    </row>
    <row r="36" spans="1:7" ht="16" customHeight="1" x14ac:dyDescent="0.55000000000000004">
      <c r="A36" s="90" t="s">
        <v>273</v>
      </c>
      <c r="B36" s="90"/>
      <c r="C36" s="90"/>
      <c r="D36" s="90"/>
      <c r="E36" s="90"/>
      <c r="F36" s="90"/>
      <c r="G36" s="90"/>
    </row>
    <row r="37" spans="1:7" ht="6" customHeight="1" x14ac:dyDescent="0.55000000000000004">
      <c r="A37" s="14"/>
      <c r="B37" s="14"/>
      <c r="C37" s="14"/>
      <c r="D37" s="14"/>
      <c r="E37" s="14"/>
      <c r="F37" s="14"/>
      <c r="G37" s="14"/>
    </row>
    <row r="38" spans="1:7" ht="6" customHeight="1" x14ac:dyDescent="0.55000000000000004">
      <c r="A38" s="6"/>
      <c r="B38" s="6"/>
      <c r="C38" s="6"/>
      <c r="D38" s="6"/>
      <c r="E38" s="6"/>
      <c r="F38" s="6"/>
      <c r="G38" s="6"/>
    </row>
    <row r="39" spans="1:7" ht="16" customHeight="1" x14ac:dyDescent="0.55000000000000004">
      <c r="A39" s="90" t="s">
        <v>91</v>
      </c>
      <c r="B39" s="90"/>
      <c r="C39" s="61" t="s">
        <v>4</v>
      </c>
      <c r="D39" s="90"/>
      <c r="E39" s="90"/>
      <c r="F39" s="90"/>
      <c r="G39" s="61" t="s">
        <v>5</v>
      </c>
    </row>
    <row r="40" spans="1:7" ht="6" customHeight="1" x14ac:dyDescent="0.55000000000000004">
      <c r="A40" s="14"/>
      <c r="B40" s="14"/>
      <c r="C40" s="14"/>
      <c r="D40" s="14"/>
      <c r="E40" s="14"/>
      <c r="F40" s="14"/>
      <c r="G40" s="14"/>
    </row>
    <row r="41" spans="1:7" ht="6" customHeight="1" x14ac:dyDescent="0.55000000000000004">
      <c r="A41" s="6"/>
      <c r="B41" s="6"/>
      <c r="C41" s="6"/>
      <c r="D41" s="6"/>
      <c r="E41" s="6"/>
      <c r="F41" s="6"/>
      <c r="G41" s="6"/>
    </row>
    <row r="42" spans="1:7" ht="15" customHeight="1" x14ac:dyDescent="0.55000000000000004">
      <c r="A42" s="90" t="s">
        <v>274</v>
      </c>
      <c r="B42" s="90"/>
      <c r="C42" s="61" t="s">
        <v>4</v>
      </c>
      <c r="D42" s="115"/>
      <c r="E42" s="115"/>
      <c r="F42" s="115"/>
      <c r="G42" s="61" t="s">
        <v>5</v>
      </c>
    </row>
    <row r="43" spans="1:7" ht="6" customHeight="1" x14ac:dyDescent="0.55000000000000004">
      <c r="A43" s="14"/>
      <c r="B43" s="14"/>
      <c r="C43" s="14"/>
      <c r="D43" s="14"/>
      <c r="E43" s="14"/>
      <c r="F43" s="14"/>
      <c r="G43" s="14"/>
    </row>
    <row r="44" spans="1:7" ht="6" customHeight="1" x14ac:dyDescent="0.55000000000000004">
      <c r="A44" s="6"/>
      <c r="B44" s="6"/>
      <c r="C44" s="6"/>
      <c r="D44" s="6"/>
      <c r="E44" s="6"/>
      <c r="F44" s="6"/>
      <c r="G44" s="6"/>
    </row>
    <row r="45" spans="1:7" ht="15" customHeight="1" x14ac:dyDescent="0.55000000000000004">
      <c r="A45" s="90" t="s">
        <v>275</v>
      </c>
      <c r="B45" s="90"/>
      <c r="C45" s="61" t="s">
        <v>4</v>
      </c>
      <c r="D45" s="115"/>
      <c r="E45" s="115"/>
      <c r="F45" s="115"/>
      <c r="G45" s="61" t="s">
        <v>5</v>
      </c>
    </row>
    <row r="46" spans="1:7" ht="6" customHeight="1" x14ac:dyDescent="0.55000000000000004">
      <c r="A46" s="14"/>
      <c r="B46" s="14"/>
      <c r="C46" s="14"/>
      <c r="D46" s="14"/>
      <c r="E46" s="14"/>
      <c r="F46" s="14"/>
      <c r="G46" s="14"/>
    </row>
    <row r="47" spans="1:7" ht="6" customHeight="1" x14ac:dyDescent="0.55000000000000004">
      <c r="A47" s="6"/>
      <c r="B47" s="6"/>
      <c r="C47" s="6"/>
      <c r="D47" s="6"/>
      <c r="E47" s="6"/>
      <c r="F47" s="6"/>
      <c r="G47" s="6"/>
    </row>
    <row r="48" spans="1:7" ht="32.25" customHeight="1" x14ac:dyDescent="0.55000000000000004">
      <c r="A48" s="116" t="s">
        <v>94</v>
      </c>
      <c r="B48" s="116"/>
      <c r="C48" s="61" t="s">
        <v>4</v>
      </c>
      <c r="D48" s="113"/>
      <c r="E48" s="113"/>
      <c r="F48" s="113"/>
      <c r="G48" s="61" t="s">
        <v>5</v>
      </c>
    </row>
    <row r="49" spans="1:7" ht="6" customHeight="1" x14ac:dyDescent="0.55000000000000004">
      <c r="A49" s="14"/>
      <c r="B49" s="14"/>
      <c r="C49" s="14"/>
      <c r="D49" s="14"/>
      <c r="E49" s="14"/>
      <c r="F49" s="14"/>
      <c r="G49" s="14"/>
    </row>
    <row r="50" spans="1:7" ht="6" customHeight="1" x14ac:dyDescent="0.55000000000000004">
      <c r="A50" s="6"/>
      <c r="B50" s="6"/>
      <c r="C50" s="6"/>
      <c r="D50" s="6"/>
      <c r="E50" s="6"/>
      <c r="F50" s="6"/>
      <c r="G50" s="6"/>
    </row>
    <row r="51" spans="1:7" ht="32.25" customHeight="1" x14ac:dyDescent="0.55000000000000004">
      <c r="A51" s="116" t="s">
        <v>95</v>
      </c>
      <c r="B51" s="116"/>
      <c r="C51" s="61" t="s">
        <v>4</v>
      </c>
      <c r="D51" s="113"/>
      <c r="E51" s="113"/>
      <c r="F51" s="113"/>
      <c r="G51" s="61" t="s">
        <v>5</v>
      </c>
    </row>
    <row r="52" spans="1:7" ht="6" customHeight="1" x14ac:dyDescent="0.55000000000000004">
      <c r="A52" s="14"/>
      <c r="B52" s="14"/>
      <c r="C52" s="14"/>
      <c r="D52" s="14"/>
      <c r="E52" s="14"/>
      <c r="F52" s="14"/>
      <c r="G52" s="14"/>
    </row>
    <row r="53" spans="1:7" ht="6" customHeight="1" x14ac:dyDescent="0.55000000000000004">
      <c r="A53" s="6"/>
      <c r="B53" s="6"/>
      <c r="C53" s="6"/>
      <c r="D53" s="6"/>
      <c r="E53" s="6"/>
      <c r="F53" s="6"/>
      <c r="G53" s="6"/>
    </row>
    <row r="54" spans="1:7" ht="15" customHeight="1" x14ac:dyDescent="0.55000000000000004">
      <c r="A54" s="90" t="s">
        <v>96</v>
      </c>
      <c r="B54" s="90"/>
      <c r="C54" s="90"/>
      <c r="D54" s="90"/>
      <c r="E54" s="90"/>
      <c r="F54" s="90"/>
      <c r="G54" s="90"/>
    </row>
    <row r="55" spans="1:7" ht="15" customHeight="1" x14ac:dyDescent="0.55000000000000004">
      <c r="B55" s="61" t="s">
        <v>233</v>
      </c>
      <c r="F55" s="63" t="s">
        <v>69</v>
      </c>
    </row>
    <row r="56" spans="1:7" ht="15" customHeight="1" x14ac:dyDescent="0.55000000000000004">
      <c r="B56" s="61" t="s">
        <v>276</v>
      </c>
      <c r="F56" s="63" t="s">
        <v>69</v>
      </c>
    </row>
    <row r="57" spans="1:7" ht="6" customHeight="1" x14ac:dyDescent="0.55000000000000004">
      <c r="A57" s="14"/>
      <c r="B57" s="14"/>
      <c r="C57" s="14"/>
      <c r="D57" s="14"/>
      <c r="E57" s="14"/>
      <c r="F57" s="14"/>
      <c r="G57" s="14"/>
    </row>
    <row r="58" spans="1:7" ht="6" customHeight="1" x14ac:dyDescent="0.55000000000000004">
      <c r="A58" s="6"/>
      <c r="B58" s="6"/>
      <c r="C58" s="6"/>
      <c r="D58" s="6"/>
      <c r="E58" s="6"/>
      <c r="F58" s="6"/>
      <c r="G58" s="6"/>
    </row>
    <row r="59" spans="1:7" ht="15" customHeight="1" x14ac:dyDescent="0.55000000000000004">
      <c r="A59" s="90" t="s">
        <v>277</v>
      </c>
      <c r="B59" s="90"/>
      <c r="C59" s="90"/>
      <c r="D59" s="90"/>
      <c r="E59" s="90"/>
      <c r="F59" s="90"/>
      <c r="G59" s="90"/>
    </row>
    <row r="60" spans="1:7" ht="15" customHeight="1" x14ac:dyDescent="0.55000000000000004">
      <c r="B60" s="61" t="s">
        <v>278</v>
      </c>
      <c r="F60" s="63" t="s">
        <v>69</v>
      </c>
    </row>
    <row r="61" spans="1:7" ht="15" customHeight="1" x14ac:dyDescent="0.55000000000000004">
      <c r="B61" s="61" t="s">
        <v>279</v>
      </c>
      <c r="F61" s="63" t="s">
        <v>69</v>
      </c>
    </row>
    <row r="62" spans="1:7" ht="6" customHeight="1" x14ac:dyDescent="0.55000000000000004">
      <c r="A62" s="14"/>
      <c r="B62" s="14"/>
      <c r="C62" s="14"/>
      <c r="D62" s="14"/>
      <c r="E62" s="14"/>
      <c r="F62" s="14"/>
      <c r="G62" s="14"/>
    </row>
    <row r="63" spans="1:7" ht="6" customHeight="1" x14ac:dyDescent="0.55000000000000004">
      <c r="A63" s="6"/>
      <c r="B63" s="6"/>
      <c r="C63" s="6"/>
      <c r="D63" s="6"/>
      <c r="E63" s="6"/>
      <c r="F63" s="6"/>
      <c r="G63" s="6"/>
    </row>
    <row r="64" spans="1:7" ht="15" customHeight="1" x14ac:dyDescent="0.55000000000000004">
      <c r="A64" s="90" t="s">
        <v>97</v>
      </c>
      <c r="B64" s="90"/>
      <c r="C64" s="90"/>
      <c r="D64" s="90"/>
      <c r="E64" s="90"/>
      <c r="F64" s="90"/>
      <c r="G64" s="90"/>
    </row>
    <row r="65" spans="1:7" ht="15" customHeight="1" x14ac:dyDescent="0.55000000000000004">
      <c r="B65" s="61" t="s">
        <v>280</v>
      </c>
      <c r="F65" s="63" t="s">
        <v>69</v>
      </c>
    </row>
    <row r="66" spans="1:7" ht="15" customHeight="1" x14ac:dyDescent="0.55000000000000004">
      <c r="B66" s="62" t="s">
        <v>281</v>
      </c>
      <c r="C66" s="61" t="s">
        <v>4</v>
      </c>
      <c r="E66" s="61" t="s">
        <v>5</v>
      </c>
      <c r="F66" s="61" t="s">
        <v>106</v>
      </c>
    </row>
    <row r="67" spans="1:7" ht="15" customHeight="1" x14ac:dyDescent="0.55000000000000004">
      <c r="B67" s="61" t="s">
        <v>282</v>
      </c>
      <c r="F67" s="63" t="s">
        <v>69</v>
      </c>
    </row>
    <row r="68" spans="1:7" ht="15" customHeight="1" x14ac:dyDescent="0.55000000000000004">
      <c r="B68" s="61" t="s">
        <v>80</v>
      </c>
      <c r="F68" s="63" t="s">
        <v>69</v>
      </c>
    </row>
    <row r="69" spans="1:7" ht="15" customHeight="1" x14ac:dyDescent="0.55000000000000004">
      <c r="B69" s="61" t="s">
        <v>81</v>
      </c>
      <c r="F69" s="63" t="s">
        <v>69</v>
      </c>
    </row>
    <row r="70" spans="1:7" ht="15" customHeight="1" x14ac:dyDescent="0.55000000000000004">
      <c r="B70" s="61" t="s">
        <v>289</v>
      </c>
      <c r="F70" s="63" t="s">
        <v>69</v>
      </c>
    </row>
    <row r="71" spans="1:7" ht="15" customHeight="1" x14ac:dyDescent="0.55000000000000004">
      <c r="B71" s="61" t="s">
        <v>82</v>
      </c>
      <c r="F71" s="63" t="s">
        <v>69</v>
      </c>
    </row>
    <row r="72" spans="1:7" ht="15" customHeight="1" x14ac:dyDescent="0.55000000000000004">
      <c r="B72" s="61" t="s">
        <v>83</v>
      </c>
      <c r="F72" s="63" t="s">
        <v>69</v>
      </c>
    </row>
    <row r="73" spans="1:7" ht="15" customHeight="1" x14ac:dyDescent="0.55000000000000004">
      <c r="B73" s="61" t="s">
        <v>84</v>
      </c>
      <c r="F73" s="63" t="s">
        <v>69</v>
      </c>
    </row>
    <row r="74" spans="1:7" ht="15" customHeight="1" x14ac:dyDescent="0.55000000000000004">
      <c r="B74" s="61" t="s">
        <v>85</v>
      </c>
      <c r="F74" s="63" t="s">
        <v>69</v>
      </c>
    </row>
    <row r="75" spans="1:7" ht="15" customHeight="1" x14ac:dyDescent="0.55000000000000004">
      <c r="B75" s="61" t="s">
        <v>86</v>
      </c>
      <c r="F75" s="63" t="s">
        <v>69</v>
      </c>
    </row>
    <row r="76" spans="1:7" ht="15" customHeight="1" x14ac:dyDescent="0.55000000000000004">
      <c r="B76" s="83" t="s">
        <v>87</v>
      </c>
      <c r="F76" s="63" t="s">
        <v>69</v>
      </c>
    </row>
    <row r="77" spans="1:7" ht="15" customHeight="1" x14ac:dyDescent="0.55000000000000004">
      <c r="B77" s="83" t="s">
        <v>283</v>
      </c>
      <c r="D77" s="62" t="s">
        <v>5</v>
      </c>
      <c r="F77" s="63"/>
    </row>
    <row r="78" spans="1:7" ht="6" customHeight="1" x14ac:dyDescent="0.55000000000000004">
      <c r="A78" s="14"/>
      <c r="B78" s="14"/>
      <c r="C78" s="14"/>
      <c r="D78" s="14"/>
      <c r="E78" s="14"/>
      <c r="F78" s="14"/>
      <c r="G78" s="14"/>
    </row>
    <row r="79" spans="1:7" ht="6" customHeight="1" x14ac:dyDescent="0.55000000000000004">
      <c r="A79" s="6"/>
      <c r="B79" s="6"/>
      <c r="C79" s="6"/>
      <c r="D79" s="6"/>
      <c r="E79" s="6"/>
      <c r="F79" s="6"/>
      <c r="G79" s="6"/>
    </row>
    <row r="80" spans="1:7" ht="15" customHeight="1" x14ac:dyDescent="0.55000000000000004">
      <c r="A80" s="90" t="s">
        <v>88</v>
      </c>
      <c r="B80" s="90"/>
      <c r="C80" s="90"/>
      <c r="D80" s="90"/>
      <c r="E80" s="90"/>
      <c r="F80" s="90"/>
      <c r="G80" s="90"/>
    </row>
    <row r="81" spans="1:7" ht="15" customHeight="1" x14ac:dyDescent="0.55000000000000004">
      <c r="B81" s="61" t="s">
        <v>7</v>
      </c>
      <c r="C81" s="61" t="s">
        <v>4</v>
      </c>
      <c r="D81" s="84"/>
      <c r="E81" s="61" t="s">
        <v>5</v>
      </c>
      <c r="F81" s="61" t="s">
        <v>99</v>
      </c>
    </row>
    <row r="82" spans="1:7" ht="15" customHeight="1" x14ac:dyDescent="0.55000000000000004">
      <c r="B82" s="61" t="s">
        <v>8</v>
      </c>
      <c r="C82" s="61" t="s">
        <v>4</v>
      </c>
      <c r="D82" s="84"/>
      <c r="E82" s="61" t="s">
        <v>5</v>
      </c>
      <c r="F82" s="61" t="s">
        <v>99</v>
      </c>
    </row>
    <row r="83" spans="1:7" ht="15" customHeight="1" x14ac:dyDescent="0.55000000000000004">
      <c r="B83" s="61" t="s">
        <v>285</v>
      </c>
      <c r="C83" s="61" t="s">
        <v>4</v>
      </c>
      <c r="D83" s="84"/>
      <c r="E83" s="61" t="s">
        <v>5</v>
      </c>
      <c r="F83" s="61" t="s">
        <v>99</v>
      </c>
    </row>
    <row r="84" spans="1:7" ht="6" customHeight="1" x14ac:dyDescent="0.55000000000000004"/>
    <row r="85" spans="1:7" ht="6" customHeight="1" x14ac:dyDescent="0.55000000000000004">
      <c r="A85" s="6"/>
      <c r="B85" s="6"/>
      <c r="C85" s="6"/>
      <c r="D85" s="6"/>
      <c r="E85" s="6"/>
      <c r="F85" s="6"/>
      <c r="G85" s="6"/>
    </row>
    <row r="86" spans="1:7" ht="32.25" customHeight="1" x14ac:dyDescent="0.55000000000000004">
      <c r="A86" s="90" t="s">
        <v>68</v>
      </c>
      <c r="B86" s="90"/>
      <c r="C86" s="61" t="s">
        <v>4</v>
      </c>
      <c r="D86" s="113"/>
      <c r="E86" s="113"/>
      <c r="F86" s="113"/>
      <c r="G86" s="61" t="s">
        <v>5</v>
      </c>
    </row>
    <row r="87" spans="1:7" ht="6" customHeight="1" x14ac:dyDescent="0.55000000000000004">
      <c r="A87" s="14"/>
      <c r="B87" s="14"/>
      <c r="C87" s="14"/>
      <c r="D87" s="14"/>
      <c r="E87" s="14"/>
      <c r="F87" s="14"/>
      <c r="G87" s="14"/>
    </row>
    <row r="88" spans="1:7" ht="6" customHeight="1" x14ac:dyDescent="0.55000000000000004">
      <c r="A88" s="6"/>
      <c r="B88" s="6"/>
      <c r="C88" s="6"/>
      <c r="D88" s="6"/>
      <c r="E88" s="6"/>
      <c r="F88" s="6"/>
      <c r="G88" s="6"/>
    </row>
    <row r="89" spans="1:7" ht="42" customHeight="1" x14ac:dyDescent="0.55000000000000004">
      <c r="A89" s="98" t="s">
        <v>230</v>
      </c>
      <c r="B89" s="98"/>
      <c r="C89" s="98"/>
      <c r="D89" s="98"/>
      <c r="E89" s="98"/>
      <c r="F89" s="98"/>
      <c r="G89" s="98"/>
    </row>
  </sheetData>
  <mergeCells count="46">
    <mergeCell ref="A86:B86"/>
    <mergeCell ref="D86:F86"/>
    <mergeCell ref="A89:G89"/>
    <mergeCell ref="A51:B51"/>
    <mergeCell ref="D51:F51"/>
    <mergeCell ref="A54:G54"/>
    <mergeCell ref="A59:G59"/>
    <mergeCell ref="A64:G64"/>
    <mergeCell ref="A80:G80"/>
    <mergeCell ref="A42:B42"/>
    <mergeCell ref="D42:F42"/>
    <mergeCell ref="A45:B45"/>
    <mergeCell ref="D45:F45"/>
    <mergeCell ref="A48:B48"/>
    <mergeCell ref="D48:F48"/>
    <mergeCell ref="A39:B39"/>
    <mergeCell ref="D39:F39"/>
    <mergeCell ref="D22:F22"/>
    <mergeCell ref="D23:F23"/>
    <mergeCell ref="D24:F24"/>
    <mergeCell ref="D25:F25"/>
    <mergeCell ref="D26:F26"/>
    <mergeCell ref="D27:F27"/>
    <mergeCell ref="A30:B30"/>
    <mergeCell ref="D30:F30"/>
    <mergeCell ref="A33:G33"/>
    <mergeCell ref="A35:G35"/>
    <mergeCell ref="A36:G36"/>
    <mergeCell ref="D21:F21"/>
    <mergeCell ref="D9:F9"/>
    <mergeCell ref="D10:F10"/>
    <mergeCell ref="D11:F11"/>
    <mergeCell ref="D12:F12"/>
    <mergeCell ref="D13:F13"/>
    <mergeCell ref="D15:F15"/>
    <mergeCell ref="D16:F16"/>
    <mergeCell ref="D17:F17"/>
    <mergeCell ref="D18:F18"/>
    <mergeCell ref="D19:F19"/>
    <mergeCell ref="D20:F20"/>
    <mergeCell ref="D8:F8"/>
    <mergeCell ref="A1:G1"/>
    <mergeCell ref="A2:G2"/>
    <mergeCell ref="A3:G3"/>
    <mergeCell ref="A4:G4"/>
    <mergeCell ref="A7:G7"/>
  </mergeCells>
  <phoneticPr fontId="2"/>
  <dataValidations count="1">
    <dataValidation type="list" allowBlank="1" showInputMessage="1" showErrorMessage="1" sqref="F55:F56 F60:F61 F65 F67:F77" xr:uid="{6297221F-DDDA-4B43-9624-E54A3D8BC8D6}">
      <formula1>"□,☑"</formula1>
    </dataValidation>
  </dataValidations>
  <printOptions horizontalCentered="1"/>
  <pageMargins left="0.78740157480314965" right="0.78740157480314965" top="0.78740157480314965" bottom="0.78740157480314965" header="0" footer="0"/>
  <pageSetup paperSize="9" scale="99" orientation="portrait" r:id="rId1"/>
  <rowBreaks count="1" manualBreakCount="1">
    <brk id="3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F62E6-73DC-4C2D-B570-6697920FACF0}">
  <sheetPr>
    <pageSetUpPr fitToPage="1"/>
  </sheetPr>
  <dimension ref="A1:N135"/>
  <sheetViews>
    <sheetView view="pageBreakPreview" zoomScale="69" zoomScaleNormal="120" zoomScaleSheetLayoutView="130" workbookViewId="0">
      <selection activeCell="A65" sqref="A65:B65"/>
    </sheetView>
  </sheetViews>
  <sheetFormatPr defaultColWidth="9" defaultRowHeight="13" customHeight="1" x14ac:dyDescent="0.55000000000000004"/>
  <cols>
    <col min="1" max="1" width="9.08203125" style="64" customWidth="1"/>
    <col min="2" max="2" width="16.58203125" style="64" customWidth="1"/>
    <col min="3" max="4" width="4.58203125" style="64" customWidth="1"/>
    <col min="5" max="5" width="2.58203125" style="64" customWidth="1"/>
    <col min="6" max="7" width="6.58203125" style="64" customWidth="1"/>
    <col min="8" max="8" width="2.58203125" style="64" customWidth="1"/>
    <col min="9" max="9" width="8.08203125" style="64" customWidth="1"/>
    <col min="10" max="10" width="2.58203125" style="64" customWidth="1"/>
    <col min="11" max="11" width="8.58203125" style="64" customWidth="1"/>
    <col min="12" max="13" width="2.58203125" style="64" customWidth="1"/>
    <col min="14" max="16384" width="9" style="64"/>
  </cols>
  <sheetData>
    <row r="1" spans="1:14" ht="16" customHeight="1" x14ac:dyDescent="0.55000000000000004">
      <c r="A1" s="90" t="s">
        <v>163</v>
      </c>
      <c r="B1" s="90"/>
      <c r="C1" s="90"/>
      <c r="D1" s="90"/>
      <c r="E1" s="90"/>
      <c r="F1" s="90"/>
      <c r="G1" s="90"/>
      <c r="H1" s="90"/>
      <c r="I1" s="90"/>
      <c r="J1" s="90"/>
      <c r="K1" s="90"/>
      <c r="L1" s="90"/>
    </row>
    <row r="2" spans="1:14" ht="16" customHeight="1" x14ac:dyDescent="0.55000000000000004">
      <c r="A2" s="103" t="s">
        <v>266</v>
      </c>
      <c r="B2" s="103"/>
      <c r="C2" s="103"/>
      <c r="D2" s="103"/>
      <c r="E2" s="103"/>
      <c r="F2" s="103"/>
      <c r="G2" s="103"/>
      <c r="H2" s="103"/>
      <c r="I2" s="103"/>
      <c r="J2" s="103"/>
      <c r="K2" s="103"/>
      <c r="L2" s="103"/>
      <c r="M2" s="65"/>
    </row>
    <row r="3" spans="1:14" ht="13" customHeight="1" x14ac:dyDescent="0.55000000000000004">
      <c r="A3" s="63"/>
      <c r="B3" s="63"/>
      <c r="C3" s="63"/>
      <c r="D3" s="63"/>
      <c r="E3" s="63"/>
      <c r="F3" s="63"/>
      <c r="G3" s="63"/>
      <c r="H3" s="63"/>
      <c r="I3" s="63"/>
      <c r="J3" s="63"/>
      <c r="K3" s="63"/>
      <c r="L3" s="63"/>
      <c r="M3" s="65"/>
    </row>
    <row r="4" spans="1:14" ht="13" customHeight="1" x14ac:dyDescent="0.55000000000000004">
      <c r="A4" s="118" t="s">
        <v>253</v>
      </c>
      <c r="B4" s="118"/>
      <c r="C4" s="118"/>
      <c r="D4" s="118"/>
      <c r="E4" s="118"/>
      <c r="F4" s="118"/>
      <c r="G4" s="118"/>
      <c r="H4" s="118"/>
      <c r="I4" s="118"/>
      <c r="J4" s="118"/>
      <c r="K4" s="118"/>
      <c r="L4" s="118"/>
    </row>
    <row r="6" spans="1:14" ht="13" customHeight="1" x14ac:dyDescent="0.55000000000000004">
      <c r="A6" s="118" t="s">
        <v>153</v>
      </c>
      <c r="B6" s="118"/>
      <c r="C6" s="118"/>
      <c r="D6" s="118"/>
      <c r="E6" s="118"/>
      <c r="F6" s="118"/>
      <c r="G6" s="118"/>
      <c r="H6" s="118"/>
      <c r="I6" s="118"/>
      <c r="J6" s="118"/>
      <c r="K6" s="21"/>
      <c r="L6" s="66" t="s">
        <v>99</v>
      </c>
    </row>
    <row r="8" spans="1:14" ht="13" customHeight="1" x14ac:dyDescent="0.55000000000000004">
      <c r="A8" s="117" t="s">
        <v>175</v>
      </c>
      <c r="B8" s="117"/>
      <c r="C8" s="117"/>
      <c r="D8" s="117"/>
      <c r="E8" s="117"/>
      <c r="F8" s="117"/>
      <c r="G8" s="117"/>
      <c r="H8" s="117"/>
      <c r="I8" s="117"/>
      <c r="J8" s="117"/>
      <c r="K8" s="117"/>
      <c r="L8" s="117"/>
    </row>
    <row r="9" spans="1:14" ht="13" customHeight="1" x14ac:dyDescent="0.55000000000000004">
      <c r="A9" s="67" t="s">
        <v>128</v>
      </c>
      <c r="B9" s="67" t="s">
        <v>127</v>
      </c>
      <c r="C9" s="122" t="s">
        <v>102</v>
      </c>
      <c r="D9" s="122"/>
      <c r="E9" s="122" t="s">
        <v>103</v>
      </c>
      <c r="F9" s="122"/>
      <c r="G9" s="122"/>
      <c r="H9" s="122"/>
      <c r="I9" s="122"/>
      <c r="J9" s="122"/>
      <c r="K9" s="122" t="s">
        <v>104</v>
      </c>
      <c r="L9" s="122"/>
      <c r="M9" s="65"/>
      <c r="N9" s="64" t="s">
        <v>133</v>
      </c>
    </row>
    <row r="10" spans="1:14" ht="13" customHeight="1" x14ac:dyDescent="0.55000000000000004">
      <c r="A10" s="118" t="s">
        <v>107</v>
      </c>
      <c r="B10" s="68" t="s">
        <v>112</v>
      </c>
      <c r="C10" s="20"/>
      <c r="D10" s="66" t="s">
        <v>123</v>
      </c>
      <c r="E10" s="69" t="s">
        <v>125</v>
      </c>
      <c r="F10" s="70">
        <v>88000</v>
      </c>
      <c r="G10" s="71" t="s">
        <v>111</v>
      </c>
      <c r="H10" s="71" t="s">
        <v>126</v>
      </c>
      <c r="I10" s="70" t="str">
        <f>IF(C10="","",C10*F10)</f>
        <v/>
      </c>
      <c r="J10" s="66" t="s">
        <v>99</v>
      </c>
      <c r="K10" s="21"/>
      <c r="L10" s="66" t="s">
        <v>99</v>
      </c>
      <c r="N10" s="72">
        <f>MIN(SUM(I10),SUM(K10))</f>
        <v>0</v>
      </c>
    </row>
    <row r="11" spans="1:14" ht="13" customHeight="1" x14ac:dyDescent="0.55000000000000004">
      <c r="A11" s="118"/>
      <c r="B11" s="68" t="s">
        <v>113</v>
      </c>
      <c r="C11" s="20"/>
      <c r="D11" s="66" t="s">
        <v>123</v>
      </c>
      <c r="E11" s="69" t="s">
        <v>125</v>
      </c>
      <c r="F11" s="70">
        <v>64000</v>
      </c>
      <c r="G11" s="71" t="s">
        <v>111</v>
      </c>
      <c r="H11" s="71" t="s">
        <v>126</v>
      </c>
      <c r="I11" s="70" t="str">
        <f t="shared" ref="I11:I28" si="0">IF(C11="","",C11*F11)</f>
        <v/>
      </c>
      <c r="J11" s="66" t="s">
        <v>99</v>
      </c>
      <c r="K11" s="21"/>
      <c r="L11" s="66" t="s">
        <v>99</v>
      </c>
      <c r="N11" s="72">
        <f t="shared" ref="N11:N28" si="1">MIN(SUM(I11),SUM(K11))</f>
        <v>0</v>
      </c>
    </row>
    <row r="12" spans="1:14" ht="13" customHeight="1" x14ac:dyDescent="0.55000000000000004">
      <c r="A12" s="118"/>
      <c r="B12" s="68" t="s">
        <v>114</v>
      </c>
      <c r="C12" s="20"/>
      <c r="D12" s="66" t="s">
        <v>123</v>
      </c>
      <c r="E12" s="69" t="s">
        <v>125</v>
      </c>
      <c r="F12" s="70">
        <v>24000</v>
      </c>
      <c r="G12" s="71" t="s">
        <v>111</v>
      </c>
      <c r="H12" s="71" t="s">
        <v>126</v>
      </c>
      <c r="I12" s="70" t="str">
        <f t="shared" si="0"/>
        <v/>
      </c>
      <c r="J12" s="66" t="s">
        <v>99</v>
      </c>
      <c r="K12" s="21"/>
      <c r="L12" s="66" t="s">
        <v>99</v>
      </c>
      <c r="N12" s="72">
        <f t="shared" si="1"/>
        <v>0</v>
      </c>
    </row>
    <row r="13" spans="1:14" ht="13" customHeight="1" x14ac:dyDescent="0.55000000000000004">
      <c r="A13" s="118" t="s">
        <v>108</v>
      </c>
      <c r="B13" s="68" t="s">
        <v>115</v>
      </c>
      <c r="C13" s="20"/>
      <c r="D13" s="66" t="s">
        <v>106</v>
      </c>
      <c r="E13" s="69" t="s">
        <v>125</v>
      </c>
      <c r="F13" s="70">
        <v>200000</v>
      </c>
      <c r="G13" s="71" t="s">
        <v>105</v>
      </c>
      <c r="H13" s="71" t="s">
        <v>126</v>
      </c>
      <c r="I13" s="70" t="str">
        <f t="shared" si="0"/>
        <v/>
      </c>
      <c r="J13" s="66" t="s">
        <v>99</v>
      </c>
      <c r="K13" s="21"/>
      <c r="L13" s="66" t="s">
        <v>99</v>
      </c>
      <c r="N13" s="72">
        <f t="shared" si="1"/>
        <v>0</v>
      </c>
    </row>
    <row r="14" spans="1:14" ht="13" customHeight="1" x14ac:dyDescent="0.55000000000000004">
      <c r="A14" s="118"/>
      <c r="B14" s="68" t="s">
        <v>116</v>
      </c>
      <c r="C14" s="20"/>
      <c r="D14" s="66" t="s">
        <v>106</v>
      </c>
      <c r="E14" s="69" t="s">
        <v>125</v>
      </c>
      <c r="F14" s="70">
        <v>160000</v>
      </c>
      <c r="G14" s="71" t="s">
        <v>105</v>
      </c>
      <c r="H14" s="71" t="s">
        <v>126</v>
      </c>
      <c r="I14" s="70" t="str">
        <f t="shared" si="0"/>
        <v/>
      </c>
      <c r="J14" s="66" t="s">
        <v>99</v>
      </c>
      <c r="K14" s="21"/>
      <c r="L14" s="66" t="s">
        <v>99</v>
      </c>
      <c r="N14" s="72">
        <f t="shared" si="1"/>
        <v>0</v>
      </c>
    </row>
    <row r="15" spans="1:14" ht="13" customHeight="1" x14ac:dyDescent="0.55000000000000004">
      <c r="A15" s="118"/>
      <c r="B15" s="68" t="s">
        <v>117</v>
      </c>
      <c r="C15" s="20"/>
      <c r="D15" s="66" t="s">
        <v>106</v>
      </c>
      <c r="E15" s="69" t="s">
        <v>125</v>
      </c>
      <c r="F15" s="70">
        <v>136000</v>
      </c>
      <c r="G15" s="71" t="s">
        <v>105</v>
      </c>
      <c r="H15" s="71" t="s">
        <v>126</v>
      </c>
      <c r="I15" s="70" t="str">
        <f t="shared" si="0"/>
        <v/>
      </c>
      <c r="J15" s="66" t="s">
        <v>99</v>
      </c>
      <c r="K15" s="21"/>
      <c r="L15" s="66" t="s">
        <v>99</v>
      </c>
      <c r="N15" s="72">
        <f t="shared" si="1"/>
        <v>0</v>
      </c>
    </row>
    <row r="16" spans="1:14" ht="13" customHeight="1" x14ac:dyDescent="0.55000000000000004">
      <c r="A16" s="118" t="s">
        <v>109</v>
      </c>
      <c r="B16" s="68" t="s">
        <v>115</v>
      </c>
      <c r="C16" s="20"/>
      <c r="D16" s="66" t="s">
        <v>106</v>
      </c>
      <c r="E16" s="69" t="s">
        <v>125</v>
      </c>
      <c r="F16" s="70">
        <v>200000</v>
      </c>
      <c r="G16" s="71" t="s">
        <v>105</v>
      </c>
      <c r="H16" s="71" t="s">
        <v>126</v>
      </c>
      <c r="I16" s="70" t="str">
        <f t="shared" si="0"/>
        <v/>
      </c>
      <c r="J16" s="66" t="s">
        <v>99</v>
      </c>
      <c r="K16" s="21"/>
      <c r="L16" s="66" t="s">
        <v>99</v>
      </c>
      <c r="N16" s="72">
        <f t="shared" si="1"/>
        <v>0</v>
      </c>
    </row>
    <row r="17" spans="1:14" ht="13" customHeight="1" x14ac:dyDescent="0.55000000000000004">
      <c r="A17" s="118"/>
      <c r="B17" s="68" t="s">
        <v>116</v>
      </c>
      <c r="C17" s="20"/>
      <c r="D17" s="66" t="s">
        <v>106</v>
      </c>
      <c r="E17" s="69" t="s">
        <v>125</v>
      </c>
      <c r="F17" s="70">
        <v>160000</v>
      </c>
      <c r="G17" s="71" t="s">
        <v>105</v>
      </c>
      <c r="H17" s="71" t="s">
        <v>126</v>
      </c>
      <c r="I17" s="70" t="str">
        <f t="shared" si="0"/>
        <v/>
      </c>
      <c r="J17" s="66" t="s">
        <v>99</v>
      </c>
      <c r="K17" s="21"/>
      <c r="L17" s="66" t="s">
        <v>99</v>
      </c>
      <c r="N17" s="72">
        <f t="shared" si="1"/>
        <v>0</v>
      </c>
    </row>
    <row r="18" spans="1:14" ht="13" customHeight="1" x14ac:dyDescent="0.55000000000000004">
      <c r="A18" s="118"/>
      <c r="B18" s="68" t="s">
        <v>117</v>
      </c>
      <c r="C18" s="20"/>
      <c r="D18" s="66" t="s">
        <v>106</v>
      </c>
      <c r="E18" s="69" t="s">
        <v>125</v>
      </c>
      <c r="F18" s="70">
        <v>136000</v>
      </c>
      <c r="G18" s="71" t="s">
        <v>105</v>
      </c>
      <c r="H18" s="71" t="s">
        <v>126</v>
      </c>
      <c r="I18" s="70" t="str">
        <f t="shared" si="0"/>
        <v/>
      </c>
      <c r="J18" s="66" t="s">
        <v>99</v>
      </c>
      <c r="K18" s="21"/>
      <c r="L18" s="66" t="s">
        <v>99</v>
      </c>
      <c r="N18" s="72">
        <f t="shared" si="1"/>
        <v>0</v>
      </c>
    </row>
    <row r="19" spans="1:14" ht="13" customHeight="1" x14ac:dyDescent="0.55000000000000004">
      <c r="A19" s="123" t="s">
        <v>110</v>
      </c>
      <c r="B19" s="68" t="s">
        <v>118</v>
      </c>
      <c r="C19" s="20"/>
      <c r="D19" s="66" t="s">
        <v>106</v>
      </c>
      <c r="E19" s="69" t="s">
        <v>125</v>
      </c>
      <c r="F19" s="70">
        <v>296000</v>
      </c>
      <c r="G19" s="71" t="s">
        <v>105</v>
      </c>
      <c r="H19" s="71" t="s">
        <v>126</v>
      </c>
      <c r="I19" s="70" t="str">
        <f t="shared" si="0"/>
        <v/>
      </c>
      <c r="J19" s="66" t="s">
        <v>99</v>
      </c>
      <c r="K19" s="21"/>
      <c r="L19" s="66" t="s">
        <v>99</v>
      </c>
      <c r="N19" s="72">
        <f t="shared" si="1"/>
        <v>0</v>
      </c>
    </row>
    <row r="20" spans="1:14" ht="13" customHeight="1" x14ac:dyDescent="0.55000000000000004">
      <c r="A20" s="118"/>
      <c r="B20" s="68" t="s">
        <v>119</v>
      </c>
      <c r="C20" s="20"/>
      <c r="D20" s="66" t="s">
        <v>106</v>
      </c>
      <c r="E20" s="69" t="s">
        <v>125</v>
      </c>
      <c r="F20" s="70">
        <v>296000</v>
      </c>
      <c r="G20" s="71" t="s">
        <v>105</v>
      </c>
      <c r="H20" s="71" t="s">
        <v>126</v>
      </c>
      <c r="I20" s="70" t="str">
        <f t="shared" si="0"/>
        <v/>
      </c>
      <c r="J20" s="66" t="s">
        <v>99</v>
      </c>
      <c r="K20" s="21"/>
      <c r="L20" s="66" t="s">
        <v>99</v>
      </c>
      <c r="N20" s="72">
        <f t="shared" si="1"/>
        <v>0</v>
      </c>
    </row>
    <row r="21" spans="1:14" ht="13" customHeight="1" x14ac:dyDescent="0.55000000000000004">
      <c r="A21" s="118"/>
      <c r="B21" s="68" t="s">
        <v>120</v>
      </c>
      <c r="C21" s="20"/>
      <c r="D21" s="66" t="s">
        <v>106</v>
      </c>
      <c r="E21" s="69" t="s">
        <v>125</v>
      </c>
      <c r="F21" s="70">
        <v>256000</v>
      </c>
      <c r="G21" s="71" t="s">
        <v>105</v>
      </c>
      <c r="H21" s="71" t="s">
        <v>126</v>
      </c>
      <c r="I21" s="70" t="str">
        <f t="shared" si="0"/>
        <v/>
      </c>
      <c r="J21" s="66" t="s">
        <v>99</v>
      </c>
      <c r="K21" s="21"/>
      <c r="L21" s="66" t="s">
        <v>99</v>
      </c>
      <c r="N21" s="72">
        <f t="shared" si="1"/>
        <v>0</v>
      </c>
    </row>
    <row r="22" spans="1:14" ht="13" customHeight="1" x14ac:dyDescent="0.55000000000000004">
      <c r="A22" s="118"/>
      <c r="B22" s="68" t="s">
        <v>267</v>
      </c>
      <c r="C22" s="20"/>
      <c r="D22" s="66" t="s">
        <v>106</v>
      </c>
      <c r="E22" s="69" t="s">
        <v>125</v>
      </c>
      <c r="F22" s="70">
        <v>256000</v>
      </c>
      <c r="G22" s="71" t="s">
        <v>105</v>
      </c>
      <c r="H22" s="71" t="s">
        <v>126</v>
      </c>
      <c r="I22" s="70" t="str">
        <f t="shared" si="0"/>
        <v/>
      </c>
      <c r="J22" s="66" t="s">
        <v>99</v>
      </c>
      <c r="K22" s="21"/>
      <c r="L22" s="66" t="s">
        <v>99</v>
      </c>
      <c r="N22" s="72">
        <f t="shared" si="1"/>
        <v>0</v>
      </c>
    </row>
    <row r="23" spans="1:14" ht="13" customHeight="1" x14ac:dyDescent="0.55000000000000004">
      <c r="A23" s="123" t="s">
        <v>130</v>
      </c>
      <c r="B23" s="89" t="s">
        <v>294</v>
      </c>
      <c r="C23" s="20"/>
      <c r="D23" s="66" t="s">
        <v>124</v>
      </c>
      <c r="E23" s="69" t="s">
        <v>125</v>
      </c>
      <c r="F23" s="70">
        <v>149000</v>
      </c>
      <c r="G23" s="71" t="s">
        <v>122</v>
      </c>
      <c r="H23" s="71" t="s">
        <v>126</v>
      </c>
      <c r="I23" s="70" t="str">
        <f t="shared" si="0"/>
        <v/>
      </c>
      <c r="J23" s="66" t="s">
        <v>99</v>
      </c>
      <c r="K23" s="21"/>
      <c r="L23" s="66" t="s">
        <v>99</v>
      </c>
      <c r="N23" s="72">
        <f t="shared" si="1"/>
        <v>0</v>
      </c>
    </row>
    <row r="24" spans="1:14" ht="13" customHeight="1" x14ac:dyDescent="0.55000000000000004">
      <c r="A24" s="123"/>
      <c r="B24" s="89" t="s">
        <v>295</v>
      </c>
      <c r="C24" s="20"/>
      <c r="D24" s="66" t="s">
        <v>124</v>
      </c>
      <c r="E24" s="69" t="s">
        <v>125</v>
      </c>
      <c r="F24" s="70">
        <v>224000</v>
      </c>
      <c r="G24" s="71" t="s">
        <v>122</v>
      </c>
      <c r="H24" s="71" t="s">
        <v>126</v>
      </c>
      <c r="I24" s="70" t="str">
        <f t="shared" si="0"/>
        <v/>
      </c>
      <c r="J24" s="66" t="s">
        <v>99</v>
      </c>
      <c r="K24" s="21"/>
      <c r="L24" s="66" t="s">
        <v>99</v>
      </c>
      <c r="N24" s="72">
        <f t="shared" si="1"/>
        <v>0</v>
      </c>
    </row>
    <row r="25" spans="1:14" ht="13" customHeight="1" x14ac:dyDescent="0.55000000000000004">
      <c r="A25" s="123" t="s">
        <v>129</v>
      </c>
      <c r="B25" s="89" t="s">
        <v>294</v>
      </c>
      <c r="C25" s="20"/>
      <c r="D25" s="66" t="s">
        <v>124</v>
      </c>
      <c r="E25" s="69" t="s">
        <v>125</v>
      </c>
      <c r="F25" s="70">
        <v>53000</v>
      </c>
      <c r="G25" s="71" t="s">
        <v>122</v>
      </c>
      <c r="H25" s="71" t="s">
        <v>126</v>
      </c>
      <c r="I25" s="70" t="str">
        <f t="shared" si="0"/>
        <v/>
      </c>
      <c r="J25" s="66" t="s">
        <v>99</v>
      </c>
      <c r="K25" s="21"/>
      <c r="L25" s="66" t="s">
        <v>99</v>
      </c>
      <c r="N25" s="72">
        <f t="shared" si="1"/>
        <v>0</v>
      </c>
    </row>
    <row r="26" spans="1:14" ht="13" customHeight="1" x14ac:dyDescent="0.55000000000000004">
      <c r="A26" s="123"/>
      <c r="B26" s="89" t="s">
        <v>295</v>
      </c>
      <c r="C26" s="20"/>
      <c r="D26" s="66" t="s">
        <v>124</v>
      </c>
      <c r="E26" s="69" t="s">
        <v>125</v>
      </c>
      <c r="F26" s="70">
        <v>91000</v>
      </c>
      <c r="G26" s="71" t="s">
        <v>122</v>
      </c>
      <c r="H26" s="71" t="s">
        <v>126</v>
      </c>
      <c r="I26" s="70" t="str">
        <f t="shared" si="0"/>
        <v/>
      </c>
      <c r="J26" s="66" t="s">
        <v>99</v>
      </c>
      <c r="K26" s="21"/>
      <c r="L26" s="66" t="s">
        <v>99</v>
      </c>
      <c r="N26" s="72">
        <f t="shared" si="1"/>
        <v>0</v>
      </c>
    </row>
    <row r="27" spans="1:14" ht="13" customHeight="1" x14ac:dyDescent="0.55000000000000004">
      <c r="A27" s="118" t="s">
        <v>121</v>
      </c>
      <c r="B27" s="89" t="s">
        <v>294</v>
      </c>
      <c r="C27" s="20"/>
      <c r="D27" s="66" t="s">
        <v>124</v>
      </c>
      <c r="E27" s="69" t="s">
        <v>125</v>
      </c>
      <c r="F27" s="70">
        <v>192000</v>
      </c>
      <c r="G27" s="71" t="s">
        <v>122</v>
      </c>
      <c r="H27" s="71" t="s">
        <v>126</v>
      </c>
      <c r="I27" s="70" t="str">
        <f t="shared" si="0"/>
        <v/>
      </c>
      <c r="J27" s="66" t="s">
        <v>99</v>
      </c>
      <c r="K27" s="21"/>
      <c r="L27" s="66" t="s">
        <v>99</v>
      </c>
      <c r="N27" s="72">
        <f t="shared" si="1"/>
        <v>0</v>
      </c>
    </row>
    <row r="28" spans="1:14" ht="13" customHeight="1" x14ac:dyDescent="0.55000000000000004">
      <c r="A28" s="118"/>
      <c r="B28" s="89" t="s">
        <v>295</v>
      </c>
      <c r="C28" s="20"/>
      <c r="D28" s="66" t="s">
        <v>124</v>
      </c>
      <c r="E28" s="69" t="s">
        <v>125</v>
      </c>
      <c r="F28" s="70">
        <v>288000</v>
      </c>
      <c r="G28" s="71" t="s">
        <v>122</v>
      </c>
      <c r="H28" s="71" t="s">
        <v>126</v>
      </c>
      <c r="I28" s="70" t="str">
        <f t="shared" si="0"/>
        <v/>
      </c>
      <c r="J28" s="66" t="s">
        <v>99</v>
      </c>
      <c r="K28" s="21"/>
      <c r="L28" s="66" t="s">
        <v>99</v>
      </c>
      <c r="N28" s="72">
        <f t="shared" si="1"/>
        <v>0</v>
      </c>
    </row>
    <row r="29" spans="1:14" ht="13" customHeight="1" x14ac:dyDescent="0.55000000000000004">
      <c r="A29" s="124" t="s">
        <v>131</v>
      </c>
      <c r="B29" s="125"/>
      <c r="C29" s="125"/>
      <c r="D29" s="125"/>
      <c r="E29" s="125"/>
      <c r="F29" s="125"/>
      <c r="G29" s="125"/>
      <c r="H29" s="125"/>
      <c r="I29" s="125"/>
      <c r="J29" s="126"/>
      <c r="K29" s="21"/>
      <c r="L29" s="66" t="s">
        <v>99</v>
      </c>
      <c r="N29" s="72">
        <f>SUM(K29)</f>
        <v>0</v>
      </c>
    </row>
    <row r="30" spans="1:14" ht="13" customHeight="1" x14ac:dyDescent="0.55000000000000004">
      <c r="A30" s="119" t="s">
        <v>131</v>
      </c>
      <c r="B30" s="120"/>
      <c r="C30" s="120"/>
      <c r="D30" s="120"/>
      <c r="E30" s="120"/>
      <c r="F30" s="120"/>
      <c r="G30" s="120"/>
      <c r="H30" s="120"/>
      <c r="I30" s="120"/>
      <c r="J30" s="121"/>
      <c r="K30" s="21"/>
      <c r="L30" s="66" t="s">
        <v>99</v>
      </c>
      <c r="N30" s="72">
        <f>SUM(K30)</f>
        <v>0</v>
      </c>
    </row>
    <row r="31" spans="1:14" ht="13" customHeight="1" x14ac:dyDescent="0.55000000000000004">
      <c r="A31" s="118" t="s">
        <v>132</v>
      </c>
      <c r="B31" s="118"/>
      <c r="C31" s="118"/>
      <c r="D31" s="118"/>
      <c r="E31" s="118"/>
      <c r="F31" s="118"/>
      <c r="G31" s="118"/>
      <c r="H31" s="118"/>
      <c r="I31" s="118"/>
      <c r="J31" s="118"/>
      <c r="K31" s="73" t="str">
        <f>IF(SUM(N10:N30)=0,"",SUM(N10:N30))</f>
        <v/>
      </c>
      <c r="L31" s="66" t="s">
        <v>99</v>
      </c>
      <c r="M31" s="64" t="s">
        <v>148</v>
      </c>
    </row>
    <row r="32" spans="1:14" ht="13" customHeight="1" x14ac:dyDescent="0.55000000000000004">
      <c r="K32" s="72"/>
    </row>
    <row r="33" spans="1:14" ht="13" customHeight="1" x14ac:dyDescent="0.55000000000000004">
      <c r="A33" s="117" t="s">
        <v>176</v>
      </c>
      <c r="B33" s="117"/>
      <c r="C33" s="117"/>
      <c r="D33" s="117"/>
      <c r="E33" s="117"/>
      <c r="F33" s="117"/>
      <c r="G33" s="117"/>
      <c r="H33" s="117"/>
      <c r="I33" s="117"/>
      <c r="J33" s="117"/>
      <c r="K33" s="117"/>
      <c r="L33" s="117"/>
    </row>
    <row r="34" spans="1:14" ht="13" customHeight="1" x14ac:dyDescent="0.55000000000000004">
      <c r="A34" s="67" t="s">
        <v>128</v>
      </c>
      <c r="B34" s="67" t="s">
        <v>127</v>
      </c>
      <c r="C34" s="122" t="s">
        <v>102</v>
      </c>
      <c r="D34" s="122"/>
      <c r="E34" s="122" t="s">
        <v>103</v>
      </c>
      <c r="F34" s="122"/>
      <c r="G34" s="122"/>
      <c r="H34" s="122"/>
      <c r="I34" s="122"/>
      <c r="J34" s="122"/>
      <c r="K34" s="122" t="s">
        <v>104</v>
      </c>
      <c r="L34" s="122"/>
      <c r="M34" s="65"/>
      <c r="N34" s="64" t="s">
        <v>133</v>
      </c>
    </row>
    <row r="35" spans="1:14" ht="13" customHeight="1" x14ac:dyDescent="0.55000000000000004">
      <c r="A35" s="118" t="s">
        <v>107</v>
      </c>
      <c r="B35" s="68" t="s">
        <v>112</v>
      </c>
      <c r="C35" s="20"/>
      <c r="D35" s="66" t="s">
        <v>123</v>
      </c>
      <c r="E35" s="69" t="s">
        <v>125</v>
      </c>
      <c r="F35" s="70">
        <v>112000</v>
      </c>
      <c r="G35" s="71" t="s">
        <v>111</v>
      </c>
      <c r="H35" s="71" t="s">
        <v>126</v>
      </c>
      <c r="I35" s="70" t="str">
        <f>IF(C35="","",C35*F35)</f>
        <v/>
      </c>
      <c r="J35" s="66" t="s">
        <v>99</v>
      </c>
      <c r="K35" s="21"/>
      <c r="L35" s="66" t="s">
        <v>99</v>
      </c>
      <c r="N35" s="72">
        <f t="shared" ref="N35:N53" si="2">MIN(SUM(I35),SUM(K35))</f>
        <v>0</v>
      </c>
    </row>
    <row r="36" spans="1:14" ht="13" customHeight="1" x14ac:dyDescent="0.55000000000000004">
      <c r="A36" s="118"/>
      <c r="B36" s="68" t="s">
        <v>113</v>
      </c>
      <c r="C36" s="20"/>
      <c r="D36" s="66" t="s">
        <v>123</v>
      </c>
      <c r="E36" s="69" t="s">
        <v>125</v>
      </c>
      <c r="F36" s="70">
        <v>80000</v>
      </c>
      <c r="G36" s="71" t="s">
        <v>111</v>
      </c>
      <c r="H36" s="71" t="s">
        <v>126</v>
      </c>
      <c r="I36" s="70" t="str">
        <f t="shared" ref="I36:I53" si="3">IF(C36="","",C36*F36)</f>
        <v/>
      </c>
      <c r="J36" s="66" t="s">
        <v>99</v>
      </c>
      <c r="K36" s="21"/>
      <c r="L36" s="66" t="s">
        <v>99</v>
      </c>
      <c r="N36" s="72">
        <f t="shared" si="2"/>
        <v>0</v>
      </c>
    </row>
    <row r="37" spans="1:14" ht="13" customHeight="1" x14ac:dyDescent="0.55000000000000004">
      <c r="A37" s="118"/>
      <c r="B37" s="68" t="s">
        <v>114</v>
      </c>
      <c r="C37" s="20"/>
      <c r="D37" s="66" t="s">
        <v>123</v>
      </c>
      <c r="E37" s="69" t="s">
        <v>125</v>
      </c>
      <c r="F37" s="70">
        <v>32000</v>
      </c>
      <c r="G37" s="71" t="s">
        <v>111</v>
      </c>
      <c r="H37" s="71" t="s">
        <v>126</v>
      </c>
      <c r="I37" s="70" t="str">
        <f t="shared" si="3"/>
        <v/>
      </c>
      <c r="J37" s="66" t="s">
        <v>99</v>
      </c>
      <c r="K37" s="21"/>
      <c r="L37" s="66" t="s">
        <v>99</v>
      </c>
      <c r="N37" s="72">
        <f t="shared" si="2"/>
        <v>0</v>
      </c>
    </row>
    <row r="38" spans="1:14" ht="13" customHeight="1" x14ac:dyDescent="0.55000000000000004">
      <c r="A38" s="118" t="s">
        <v>108</v>
      </c>
      <c r="B38" s="68" t="s">
        <v>115</v>
      </c>
      <c r="C38" s="20"/>
      <c r="D38" s="66" t="s">
        <v>106</v>
      </c>
      <c r="E38" s="69" t="s">
        <v>125</v>
      </c>
      <c r="F38" s="70">
        <v>272000</v>
      </c>
      <c r="G38" s="71" t="s">
        <v>105</v>
      </c>
      <c r="H38" s="71" t="s">
        <v>126</v>
      </c>
      <c r="I38" s="70" t="str">
        <f t="shared" si="3"/>
        <v/>
      </c>
      <c r="J38" s="66" t="s">
        <v>99</v>
      </c>
      <c r="K38" s="21"/>
      <c r="L38" s="66" t="s">
        <v>99</v>
      </c>
      <c r="N38" s="72">
        <f t="shared" si="2"/>
        <v>0</v>
      </c>
    </row>
    <row r="39" spans="1:14" ht="13" customHeight="1" x14ac:dyDescent="0.55000000000000004">
      <c r="A39" s="118"/>
      <c r="B39" s="68" t="s">
        <v>116</v>
      </c>
      <c r="C39" s="20"/>
      <c r="D39" s="66" t="s">
        <v>106</v>
      </c>
      <c r="E39" s="69" t="s">
        <v>125</v>
      </c>
      <c r="F39" s="70">
        <v>216000</v>
      </c>
      <c r="G39" s="71" t="s">
        <v>105</v>
      </c>
      <c r="H39" s="71" t="s">
        <v>126</v>
      </c>
      <c r="I39" s="70" t="str">
        <f t="shared" si="3"/>
        <v/>
      </c>
      <c r="J39" s="66" t="s">
        <v>99</v>
      </c>
      <c r="K39" s="21"/>
      <c r="L39" s="66" t="s">
        <v>99</v>
      </c>
      <c r="N39" s="72">
        <f t="shared" si="2"/>
        <v>0</v>
      </c>
    </row>
    <row r="40" spans="1:14" ht="13" customHeight="1" x14ac:dyDescent="0.55000000000000004">
      <c r="A40" s="118"/>
      <c r="B40" s="68" t="s">
        <v>117</v>
      </c>
      <c r="C40" s="20"/>
      <c r="D40" s="66" t="s">
        <v>106</v>
      </c>
      <c r="E40" s="69" t="s">
        <v>125</v>
      </c>
      <c r="F40" s="70">
        <v>176000</v>
      </c>
      <c r="G40" s="71" t="s">
        <v>105</v>
      </c>
      <c r="H40" s="71" t="s">
        <v>126</v>
      </c>
      <c r="I40" s="70" t="str">
        <f t="shared" si="3"/>
        <v/>
      </c>
      <c r="J40" s="66" t="s">
        <v>99</v>
      </c>
      <c r="K40" s="21"/>
      <c r="L40" s="66" t="s">
        <v>99</v>
      </c>
      <c r="N40" s="72">
        <f t="shared" si="2"/>
        <v>0</v>
      </c>
    </row>
    <row r="41" spans="1:14" ht="13" customHeight="1" x14ac:dyDescent="0.55000000000000004">
      <c r="A41" s="118" t="s">
        <v>109</v>
      </c>
      <c r="B41" s="68" t="s">
        <v>115</v>
      </c>
      <c r="C41" s="20"/>
      <c r="D41" s="66" t="s">
        <v>106</v>
      </c>
      <c r="E41" s="69" t="s">
        <v>125</v>
      </c>
      <c r="F41" s="70">
        <v>272000</v>
      </c>
      <c r="G41" s="71" t="s">
        <v>105</v>
      </c>
      <c r="H41" s="71" t="s">
        <v>126</v>
      </c>
      <c r="I41" s="70" t="str">
        <f t="shared" si="3"/>
        <v/>
      </c>
      <c r="J41" s="66" t="s">
        <v>99</v>
      </c>
      <c r="K41" s="21"/>
      <c r="L41" s="66" t="s">
        <v>99</v>
      </c>
      <c r="N41" s="72">
        <f t="shared" si="2"/>
        <v>0</v>
      </c>
    </row>
    <row r="42" spans="1:14" ht="13" customHeight="1" x14ac:dyDescent="0.55000000000000004">
      <c r="A42" s="118"/>
      <c r="B42" s="68" t="s">
        <v>116</v>
      </c>
      <c r="C42" s="20"/>
      <c r="D42" s="66" t="s">
        <v>106</v>
      </c>
      <c r="E42" s="69" t="s">
        <v>125</v>
      </c>
      <c r="F42" s="70">
        <v>216000</v>
      </c>
      <c r="G42" s="71" t="s">
        <v>105</v>
      </c>
      <c r="H42" s="71" t="s">
        <v>126</v>
      </c>
      <c r="I42" s="70" t="str">
        <f t="shared" si="3"/>
        <v/>
      </c>
      <c r="J42" s="66" t="s">
        <v>99</v>
      </c>
      <c r="K42" s="21"/>
      <c r="L42" s="66" t="s">
        <v>99</v>
      </c>
      <c r="N42" s="72">
        <f t="shared" si="2"/>
        <v>0</v>
      </c>
    </row>
    <row r="43" spans="1:14" ht="13" customHeight="1" x14ac:dyDescent="0.55000000000000004">
      <c r="A43" s="118"/>
      <c r="B43" s="68" t="s">
        <v>117</v>
      </c>
      <c r="C43" s="20"/>
      <c r="D43" s="66" t="s">
        <v>106</v>
      </c>
      <c r="E43" s="69" t="s">
        <v>125</v>
      </c>
      <c r="F43" s="70">
        <v>176000</v>
      </c>
      <c r="G43" s="71" t="s">
        <v>105</v>
      </c>
      <c r="H43" s="71" t="s">
        <v>126</v>
      </c>
      <c r="I43" s="70" t="str">
        <f t="shared" si="3"/>
        <v/>
      </c>
      <c r="J43" s="66" t="s">
        <v>99</v>
      </c>
      <c r="K43" s="21"/>
      <c r="L43" s="66" t="s">
        <v>99</v>
      </c>
      <c r="N43" s="72">
        <f t="shared" si="2"/>
        <v>0</v>
      </c>
    </row>
    <row r="44" spans="1:14" ht="13" customHeight="1" x14ac:dyDescent="0.55000000000000004">
      <c r="A44" s="118" t="s">
        <v>110</v>
      </c>
      <c r="B44" s="68" t="s">
        <v>118</v>
      </c>
      <c r="C44" s="20"/>
      <c r="D44" s="66" t="s">
        <v>106</v>
      </c>
      <c r="E44" s="69" t="s">
        <v>125</v>
      </c>
      <c r="F44" s="70">
        <v>392000</v>
      </c>
      <c r="G44" s="71" t="s">
        <v>105</v>
      </c>
      <c r="H44" s="71" t="s">
        <v>126</v>
      </c>
      <c r="I44" s="70" t="str">
        <f t="shared" si="3"/>
        <v/>
      </c>
      <c r="J44" s="66" t="s">
        <v>99</v>
      </c>
      <c r="K44" s="21"/>
      <c r="L44" s="66" t="s">
        <v>99</v>
      </c>
      <c r="N44" s="72">
        <f t="shared" si="2"/>
        <v>0</v>
      </c>
    </row>
    <row r="45" spans="1:14" ht="13" customHeight="1" x14ac:dyDescent="0.55000000000000004">
      <c r="A45" s="118"/>
      <c r="B45" s="68" t="s">
        <v>119</v>
      </c>
      <c r="C45" s="20"/>
      <c r="D45" s="66" t="s">
        <v>106</v>
      </c>
      <c r="E45" s="69" t="s">
        <v>125</v>
      </c>
      <c r="F45" s="70">
        <v>392000</v>
      </c>
      <c r="G45" s="71" t="s">
        <v>105</v>
      </c>
      <c r="H45" s="71" t="s">
        <v>126</v>
      </c>
      <c r="I45" s="70" t="str">
        <f t="shared" si="3"/>
        <v/>
      </c>
      <c r="J45" s="66" t="s">
        <v>99</v>
      </c>
      <c r="K45" s="21"/>
      <c r="L45" s="66" t="s">
        <v>99</v>
      </c>
      <c r="N45" s="72">
        <f t="shared" si="2"/>
        <v>0</v>
      </c>
    </row>
    <row r="46" spans="1:14" ht="13" customHeight="1" x14ac:dyDescent="0.55000000000000004">
      <c r="A46" s="118"/>
      <c r="B46" s="68" t="s">
        <v>120</v>
      </c>
      <c r="C46" s="20"/>
      <c r="D46" s="66" t="s">
        <v>106</v>
      </c>
      <c r="E46" s="69" t="s">
        <v>125</v>
      </c>
      <c r="F46" s="70">
        <v>344000</v>
      </c>
      <c r="G46" s="71" t="s">
        <v>105</v>
      </c>
      <c r="H46" s="71" t="s">
        <v>126</v>
      </c>
      <c r="I46" s="70" t="str">
        <f t="shared" si="3"/>
        <v/>
      </c>
      <c r="J46" s="66" t="s">
        <v>99</v>
      </c>
      <c r="K46" s="21"/>
      <c r="L46" s="66" t="s">
        <v>99</v>
      </c>
      <c r="N46" s="72">
        <f t="shared" si="2"/>
        <v>0</v>
      </c>
    </row>
    <row r="47" spans="1:14" ht="13" customHeight="1" x14ac:dyDescent="0.55000000000000004">
      <c r="A47" s="118"/>
      <c r="B47" s="68" t="s">
        <v>267</v>
      </c>
      <c r="C47" s="20"/>
      <c r="D47" s="66" t="s">
        <v>106</v>
      </c>
      <c r="E47" s="69" t="s">
        <v>125</v>
      </c>
      <c r="F47" s="70">
        <v>344000</v>
      </c>
      <c r="G47" s="71" t="s">
        <v>105</v>
      </c>
      <c r="H47" s="71" t="s">
        <v>126</v>
      </c>
      <c r="I47" s="70" t="str">
        <f t="shared" si="3"/>
        <v/>
      </c>
      <c r="J47" s="66" t="s">
        <v>99</v>
      </c>
      <c r="K47" s="21"/>
      <c r="L47" s="66" t="s">
        <v>99</v>
      </c>
      <c r="N47" s="72">
        <f t="shared" si="2"/>
        <v>0</v>
      </c>
    </row>
    <row r="48" spans="1:14" ht="13" customHeight="1" x14ac:dyDescent="0.55000000000000004">
      <c r="A48" s="123" t="s">
        <v>130</v>
      </c>
      <c r="B48" s="88" t="s">
        <v>294</v>
      </c>
      <c r="C48" s="20"/>
      <c r="D48" s="66" t="s">
        <v>124</v>
      </c>
      <c r="E48" s="69" t="s">
        <v>125</v>
      </c>
      <c r="F48" s="70">
        <v>201000</v>
      </c>
      <c r="G48" s="71" t="s">
        <v>122</v>
      </c>
      <c r="H48" s="71" t="s">
        <v>126</v>
      </c>
      <c r="I48" s="70" t="str">
        <f t="shared" si="3"/>
        <v/>
      </c>
      <c r="J48" s="66" t="s">
        <v>99</v>
      </c>
      <c r="K48" s="21"/>
      <c r="L48" s="66" t="s">
        <v>99</v>
      </c>
      <c r="N48" s="72">
        <f t="shared" si="2"/>
        <v>0</v>
      </c>
    </row>
    <row r="49" spans="1:14" ht="13" customHeight="1" x14ac:dyDescent="0.55000000000000004">
      <c r="A49" s="123"/>
      <c r="B49" s="88" t="s">
        <v>295</v>
      </c>
      <c r="C49" s="20"/>
      <c r="D49" s="66" t="s">
        <v>124</v>
      </c>
      <c r="E49" s="69" t="s">
        <v>125</v>
      </c>
      <c r="F49" s="70">
        <v>302000</v>
      </c>
      <c r="G49" s="71" t="s">
        <v>122</v>
      </c>
      <c r="H49" s="71" t="s">
        <v>126</v>
      </c>
      <c r="I49" s="70" t="str">
        <f t="shared" si="3"/>
        <v/>
      </c>
      <c r="J49" s="66" t="s">
        <v>99</v>
      </c>
      <c r="K49" s="21"/>
      <c r="L49" s="66" t="s">
        <v>99</v>
      </c>
      <c r="N49" s="72">
        <f t="shared" si="2"/>
        <v>0</v>
      </c>
    </row>
    <row r="50" spans="1:14" ht="13" customHeight="1" x14ac:dyDescent="0.55000000000000004">
      <c r="A50" s="123" t="s">
        <v>129</v>
      </c>
      <c r="B50" s="89" t="s">
        <v>294</v>
      </c>
      <c r="C50" s="20"/>
      <c r="D50" s="66" t="s">
        <v>124</v>
      </c>
      <c r="E50" s="69" t="s">
        <v>125</v>
      </c>
      <c r="F50" s="70">
        <v>72000</v>
      </c>
      <c r="G50" s="71" t="s">
        <v>122</v>
      </c>
      <c r="H50" s="71" t="s">
        <v>126</v>
      </c>
      <c r="I50" s="70" t="str">
        <f t="shared" si="3"/>
        <v/>
      </c>
      <c r="J50" s="66" t="s">
        <v>99</v>
      </c>
      <c r="K50" s="21"/>
      <c r="L50" s="66" t="s">
        <v>99</v>
      </c>
      <c r="N50" s="72">
        <f t="shared" si="2"/>
        <v>0</v>
      </c>
    </row>
    <row r="51" spans="1:14" ht="13" customHeight="1" x14ac:dyDescent="0.55000000000000004">
      <c r="A51" s="123"/>
      <c r="B51" s="89" t="s">
        <v>295</v>
      </c>
      <c r="C51" s="20"/>
      <c r="D51" s="66" t="s">
        <v>124</v>
      </c>
      <c r="E51" s="69" t="s">
        <v>125</v>
      </c>
      <c r="F51" s="70">
        <v>123000</v>
      </c>
      <c r="G51" s="71" t="s">
        <v>122</v>
      </c>
      <c r="H51" s="71" t="s">
        <v>126</v>
      </c>
      <c r="I51" s="70" t="str">
        <f t="shared" si="3"/>
        <v/>
      </c>
      <c r="J51" s="66" t="s">
        <v>99</v>
      </c>
      <c r="K51" s="21"/>
      <c r="L51" s="66" t="s">
        <v>99</v>
      </c>
      <c r="N51" s="72">
        <f t="shared" si="2"/>
        <v>0</v>
      </c>
    </row>
    <row r="52" spans="1:14" ht="13" customHeight="1" x14ac:dyDescent="0.55000000000000004">
      <c r="A52" s="118" t="s">
        <v>121</v>
      </c>
      <c r="B52" s="89" t="s">
        <v>294</v>
      </c>
      <c r="C52" s="20"/>
      <c r="D52" s="66" t="s">
        <v>124</v>
      </c>
      <c r="E52" s="69" t="s">
        <v>125</v>
      </c>
      <c r="F52" s="70">
        <v>256000</v>
      </c>
      <c r="G52" s="71" t="s">
        <v>122</v>
      </c>
      <c r="H52" s="71" t="s">
        <v>126</v>
      </c>
      <c r="I52" s="70" t="str">
        <f t="shared" si="3"/>
        <v/>
      </c>
      <c r="J52" s="66" t="s">
        <v>99</v>
      </c>
      <c r="K52" s="21"/>
      <c r="L52" s="66" t="s">
        <v>99</v>
      </c>
      <c r="N52" s="72">
        <f t="shared" si="2"/>
        <v>0</v>
      </c>
    </row>
    <row r="53" spans="1:14" ht="13" customHeight="1" x14ac:dyDescent="0.55000000000000004">
      <c r="A53" s="118"/>
      <c r="B53" s="89" t="s">
        <v>295</v>
      </c>
      <c r="C53" s="20"/>
      <c r="D53" s="66" t="s">
        <v>124</v>
      </c>
      <c r="E53" s="69" t="s">
        <v>125</v>
      </c>
      <c r="F53" s="70">
        <v>384000</v>
      </c>
      <c r="G53" s="71" t="s">
        <v>122</v>
      </c>
      <c r="H53" s="71" t="s">
        <v>126</v>
      </c>
      <c r="I53" s="70" t="str">
        <f t="shared" si="3"/>
        <v/>
      </c>
      <c r="J53" s="66" t="s">
        <v>99</v>
      </c>
      <c r="K53" s="21"/>
      <c r="L53" s="66" t="s">
        <v>99</v>
      </c>
      <c r="N53" s="72">
        <f t="shared" si="2"/>
        <v>0</v>
      </c>
    </row>
    <row r="54" spans="1:14" ht="13" customHeight="1" x14ac:dyDescent="0.55000000000000004">
      <c r="A54" s="124" t="s">
        <v>268</v>
      </c>
      <c r="B54" s="125"/>
      <c r="C54" s="125"/>
      <c r="D54" s="125"/>
      <c r="E54" s="125"/>
      <c r="F54" s="125"/>
      <c r="G54" s="125"/>
      <c r="H54" s="125"/>
      <c r="I54" s="125"/>
      <c r="J54" s="126"/>
      <c r="K54" s="21"/>
      <c r="L54" s="66" t="s">
        <v>99</v>
      </c>
      <c r="N54" s="72">
        <f t="shared" ref="N54:N55" si="4">SUM(K54)</f>
        <v>0</v>
      </c>
    </row>
    <row r="55" spans="1:14" ht="13" customHeight="1" x14ac:dyDescent="0.55000000000000004">
      <c r="A55" s="119" t="s">
        <v>269</v>
      </c>
      <c r="B55" s="120"/>
      <c r="C55" s="120"/>
      <c r="D55" s="120"/>
      <c r="E55" s="120"/>
      <c r="F55" s="120"/>
      <c r="G55" s="120"/>
      <c r="H55" s="120"/>
      <c r="I55" s="120"/>
      <c r="J55" s="121"/>
      <c r="K55" s="21"/>
      <c r="L55" s="66" t="s">
        <v>99</v>
      </c>
      <c r="N55" s="72">
        <f t="shared" si="4"/>
        <v>0</v>
      </c>
    </row>
    <row r="56" spans="1:14" ht="13" customHeight="1" x14ac:dyDescent="0.55000000000000004">
      <c r="A56" s="118" t="s">
        <v>132</v>
      </c>
      <c r="B56" s="118"/>
      <c r="C56" s="118"/>
      <c r="D56" s="118"/>
      <c r="E56" s="118"/>
      <c r="F56" s="118"/>
      <c r="G56" s="118"/>
      <c r="H56" s="118"/>
      <c r="I56" s="118"/>
      <c r="J56" s="118"/>
      <c r="K56" s="73" t="str">
        <f>IF(SUM(N35:N55)=0,"",SUM(N35:N55))</f>
        <v/>
      </c>
      <c r="L56" s="66" t="s">
        <v>99</v>
      </c>
      <c r="M56" s="64" t="s">
        <v>149</v>
      </c>
    </row>
    <row r="58" spans="1:14" ht="13" customHeight="1" x14ac:dyDescent="0.55000000000000004">
      <c r="A58" s="127" t="s">
        <v>134</v>
      </c>
      <c r="B58" s="127"/>
      <c r="C58" s="127"/>
      <c r="D58" s="127"/>
      <c r="E58" s="127"/>
      <c r="F58" s="127"/>
      <c r="G58" s="127"/>
      <c r="H58" s="127"/>
      <c r="I58" s="127"/>
      <c r="J58" s="127"/>
      <c r="K58" s="127"/>
      <c r="L58" s="127"/>
    </row>
    <row r="59" spans="1:14" ht="13" customHeight="1" x14ac:dyDescent="0.55000000000000004">
      <c r="A59" s="122" t="s">
        <v>128</v>
      </c>
      <c r="B59" s="122"/>
      <c r="C59" s="122" t="s">
        <v>102</v>
      </c>
      <c r="D59" s="122"/>
      <c r="E59" s="122" t="s">
        <v>103</v>
      </c>
      <c r="F59" s="122"/>
      <c r="G59" s="122"/>
      <c r="H59" s="122"/>
      <c r="I59" s="122"/>
      <c r="J59" s="122"/>
      <c r="K59" s="122" t="s">
        <v>104</v>
      </c>
      <c r="L59" s="122"/>
      <c r="M59" s="65"/>
      <c r="N59" s="64" t="s">
        <v>133</v>
      </c>
    </row>
    <row r="60" spans="1:14" ht="13" customHeight="1" x14ac:dyDescent="0.55000000000000004">
      <c r="A60" s="118" t="s">
        <v>135</v>
      </c>
      <c r="B60" s="118"/>
      <c r="C60" s="20"/>
      <c r="D60" s="66" t="s">
        <v>142</v>
      </c>
      <c r="E60" s="69" t="s">
        <v>125</v>
      </c>
      <c r="F60" s="70">
        <v>498000</v>
      </c>
      <c r="G60" s="71" t="s">
        <v>144</v>
      </c>
      <c r="H60" s="71" t="s">
        <v>126</v>
      </c>
      <c r="I60" s="70" t="str">
        <f>IF(C60="","",F60)</f>
        <v/>
      </c>
      <c r="J60" s="66" t="s">
        <v>99</v>
      </c>
      <c r="K60" s="21"/>
      <c r="L60" s="66" t="s">
        <v>99</v>
      </c>
      <c r="N60" s="72">
        <f t="shared" ref="N60:N63" si="5">MIN(SUM(I60),SUM(K60))</f>
        <v>0</v>
      </c>
    </row>
    <row r="61" spans="1:14" ht="13" customHeight="1" x14ac:dyDescent="0.55000000000000004">
      <c r="A61" s="118" t="s">
        <v>136</v>
      </c>
      <c r="B61" s="118"/>
      <c r="C61" s="20"/>
      <c r="D61" s="66" t="s">
        <v>142</v>
      </c>
      <c r="E61" s="69" t="s">
        <v>125</v>
      </c>
      <c r="F61" s="70">
        <v>416000</v>
      </c>
      <c r="G61" s="71" t="s">
        <v>144</v>
      </c>
      <c r="H61" s="71" t="s">
        <v>126</v>
      </c>
      <c r="I61" s="70" t="str">
        <f t="shared" ref="I61:I63" si="6">IF(C61="","",C61*F61)</f>
        <v/>
      </c>
      <c r="J61" s="66" t="s">
        <v>99</v>
      </c>
      <c r="K61" s="21"/>
      <c r="L61" s="66" t="s">
        <v>99</v>
      </c>
      <c r="N61" s="72">
        <f t="shared" si="5"/>
        <v>0</v>
      </c>
    </row>
    <row r="62" spans="1:14" ht="13" customHeight="1" x14ac:dyDescent="0.55000000000000004">
      <c r="A62" s="118" t="s">
        <v>138</v>
      </c>
      <c r="B62" s="118"/>
      <c r="C62" s="20"/>
      <c r="D62" s="66" t="s">
        <v>142</v>
      </c>
      <c r="E62" s="69" t="s">
        <v>125</v>
      </c>
      <c r="F62" s="70">
        <v>273000</v>
      </c>
      <c r="G62" s="71" t="s">
        <v>144</v>
      </c>
      <c r="H62" s="71" t="s">
        <v>126</v>
      </c>
      <c r="I62" s="70" t="str">
        <f t="shared" si="6"/>
        <v/>
      </c>
      <c r="J62" s="66" t="s">
        <v>99</v>
      </c>
      <c r="K62" s="21"/>
      <c r="L62" s="66" t="s">
        <v>99</v>
      </c>
      <c r="N62" s="72">
        <f t="shared" si="5"/>
        <v>0</v>
      </c>
    </row>
    <row r="63" spans="1:14" ht="13" customHeight="1" x14ac:dyDescent="0.55000000000000004">
      <c r="A63" s="118" t="s">
        <v>137</v>
      </c>
      <c r="B63" s="118"/>
      <c r="C63" s="20"/>
      <c r="D63" s="66" t="s">
        <v>142</v>
      </c>
      <c r="E63" s="69" t="s">
        <v>125</v>
      </c>
      <c r="F63" s="70">
        <v>58000</v>
      </c>
      <c r="G63" s="71" t="s">
        <v>145</v>
      </c>
      <c r="H63" s="71" t="s">
        <v>126</v>
      </c>
      <c r="I63" s="70" t="str">
        <f t="shared" si="6"/>
        <v/>
      </c>
      <c r="J63" s="66" t="s">
        <v>99</v>
      </c>
      <c r="K63" s="21"/>
      <c r="L63" s="66" t="s">
        <v>99</v>
      </c>
      <c r="N63" s="72">
        <f t="shared" si="5"/>
        <v>0</v>
      </c>
    </row>
    <row r="64" spans="1:14" ht="13" customHeight="1" x14ac:dyDescent="0.55000000000000004">
      <c r="A64" s="118" t="s">
        <v>139</v>
      </c>
      <c r="B64" s="118"/>
      <c r="C64" s="20"/>
      <c r="D64" s="66" t="s">
        <v>143</v>
      </c>
      <c r="E64" s="74"/>
      <c r="F64" s="75"/>
      <c r="G64" s="75"/>
      <c r="H64" s="75"/>
      <c r="I64" s="75"/>
      <c r="J64" s="76"/>
      <c r="K64" s="21"/>
      <c r="L64" s="66" t="s">
        <v>99</v>
      </c>
      <c r="N64" s="72">
        <f t="shared" ref="N64:N69" si="7">SUM(K64)</f>
        <v>0</v>
      </c>
    </row>
    <row r="65" spans="1:14" ht="13" customHeight="1" x14ac:dyDescent="0.55000000000000004">
      <c r="A65" s="123" t="s">
        <v>292</v>
      </c>
      <c r="B65" s="118"/>
      <c r="C65" s="20"/>
      <c r="D65" s="66" t="s">
        <v>143</v>
      </c>
      <c r="E65" s="85"/>
      <c r="F65" s="86"/>
      <c r="G65" s="86"/>
      <c r="H65" s="86"/>
      <c r="I65" s="86"/>
      <c r="J65" s="87"/>
      <c r="K65" s="21"/>
      <c r="L65" s="66" t="s">
        <v>99</v>
      </c>
      <c r="N65" s="72">
        <f t="shared" si="7"/>
        <v>0</v>
      </c>
    </row>
    <row r="66" spans="1:14" ht="13" customHeight="1" x14ac:dyDescent="0.55000000000000004">
      <c r="A66" s="118" t="s">
        <v>140</v>
      </c>
      <c r="B66" s="118"/>
      <c r="C66" s="20"/>
      <c r="D66" s="66" t="s">
        <v>143</v>
      </c>
      <c r="E66" s="69" t="s">
        <v>125</v>
      </c>
      <c r="F66" s="70">
        <v>510000</v>
      </c>
      <c r="G66" s="71" t="s">
        <v>145</v>
      </c>
      <c r="H66" s="71" t="s">
        <v>126</v>
      </c>
      <c r="I66" s="70" t="str">
        <f t="shared" ref="I66" si="8">IF(C66="","",C66*F66)</f>
        <v/>
      </c>
      <c r="J66" s="66" t="s">
        <v>99</v>
      </c>
      <c r="K66" s="21"/>
      <c r="L66" s="66" t="s">
        <v>99</v>
      </c>
      <c r="N66" s="72">
        <f t="shared" si="7"/>
        <v>0</v>
      </c>
    </row>
    <row r="67" spans="1:14" ht="13" customHeight="1" x14ac:dyDescent="0.55000000000000004">
      <c r="A67" s="118" t="s">
        <v>141</v>
      </c>
      <c r="B67" s="118"/>
      <c r="C67" s="20"/>
      <c r="D67" s="66" t="s">
        <v>143</v>
      </c>
      <c r="E67" s="77"/>
      <c r="F67" s="78"/>
      <c r="G67" s="78"/>
      <c r="H67" s="78"/>
      <c r="I67" s="78"/>
      <c r="J67" s="79"/>
      <c r="K67" s="21"/>
      <c r="L67" s="66" t="s">
        <v>99</v>
      </c>
      <c r="N67" s="72">
        <f t="shared" si="7"/>
        <v>0</v>
      </c>
    </row>
    <row r="68" spans="1:14" ht="13" customHeight="1" x14ac:dyDescent="0.55000000000000004">
      <c r="A68" s="119" t="s">
        <v>270</v>
      </c>
      <c r="B68" s="120"/>
      <c r="C68" s="120"/>
      <c r="D68" s="120"/>
      <c r="E68" s="120"/>
      <c r="F68" s="120"/>
      <c r="G68" s="120"/>
      <c r="H68" s="120"/>
      <c r="I68" s="120"/>
      <c r="J68" s="121"/>
      <c r="K68" s="21"/>
      <c r="L68" s="66" t="s">
        <v>99</v>
      </c>
      <c r="N68" s="72">
        <f t="shared" si="7"/>
        <v>0</v>
      </c>
    </row>
    <row r="69" spans="1:14" ht="13" customHeight="1" x14ac:dyDescent="0.55000000000000004">
      <c r="A69" s="119" t="s">
        <v>270</v>
      </c>
      <c r="B69" s="120"/>
      <c r="C69" s="120"/>
      <c r="D69" s="120"/>
      <c r="E69" s="120"/>
      <c r="F69" s="120"/>
      <c r="G69" s="120"/>
      <c r="H69" s="120"/>
      <c r="I69" s="120"/>
      <c r="J69" s="121"/>
      <c r="K69" s="21"/>
      <c r="L69" s="66" t="s">
        <v>99</v>
      </c>
      <c r="N69" s="72">
        <f t="shared" si="7"/>
        <v>0</v>
      </c>
    </row>
    <row r="70" spans="1:14" ht="13" customHeight="1" x14ac:dyDescent="0.55000000000000004">
      <c r="A70" s="118" t="s">
        <v>132</v>
      </c>
      <c r="B70" s="118"/>
      <c r="C70" s="118"/>
      <c r="D70" s="118"/>
      <c r="E70" s="118"/>
      <c r="F70" s="118"/>
      <c r="G70" s="118"/>
      <c r="H70" s="118"/>
      <c r="I70" s="118"/>
      <c r="J70" s="118"/>
      <c r="K70" s="73" t="str">
        <f>IF(SUM(N60:N69)=0,"",SUM(N60:N69))</f>
        <v/>
      </c>
      <c r="L70" s="66" t="s">
        <v>99</v>
      </c>
      <c r="M70" s="64" t="s">
        <v>150</v>
      </c>
    </row>
    <row r="72" spans="1:14" ht="13" customHeight="1" x14ac:dyDescent="0.55000000000000004">
      <c r="A72" s="117" t="s">
        <v>146</v>
      </c>
      <c r="B72" s="117"/>
      <c r="C72" s="117"/>
      <c r="D72" s="117"/>
      <c r="E72" s="117"/>
      <c r="F72" s="117"/>
      <c r="G72" s="117"/>
      <c r="H72" s="117"/>
      <c r="I72" s="117"/>
      <c r="J72" s="117"/>
      <c r="K72" s="117"/>
      <c r="L72" s="117"/>
    </row>
    <row r="73" spans="1:14" ht="13" customHeight="1" x14ac:dyDescent="0.55000000000000004">
      <c r="A73" s="118" t="s">
        <v>147</v>
      </c>
      <c r="B73" s="118"/>
      <c r="C73" s="118"/>
      <c r="D73" s="118"/>
      <c r="E73" s="118"/>
      <c r="F73" s="118"/>
      <c r="G73" s="118"/>
      <c r="H73" s="118"/>
      <c r="I73" s="118"/>
      <c r="J73" s="118"/>
      <c r="K73" s="21"/>
      <c r="L73" s="66" t="s">
        <v>99</v>
      </c>
      <c r="M73" s="64" t="s">
        <v>151</v>
      </c>
      <c r="N73" s="72"/>
    </row>
    <row r="75" spans="1:14" ht="13" customHeight="1" x14ac:dyDescent="0.55000000000000004">
      <c r="A75" s="127" t="s">
        <v>77</v>
      </c>
      <c r="B75" s="127"/>
      <c r="C75" s="127"/>
      <c r="D75" s="127"/>
      <c r="E75" s="127"/>
      <c r="F75" s="127"/>
      <c r="G75" s="127"/>
      <c r="H75" s="127"/>
      <c r="I75" s="127"/>
      <c r="J75" s="127"/>
      <c r="K75" s="127"/>
      <c r="L75" s="127"/>
    </row>
    <row r="76" spans="1:14" ht="13" customHeight="1" x14ac:dyDescent="0.55000000000000004">
      <c r="A76" s="118" t="s">
        <v>147</v>
      </c>
      <c r="B76" s="118"/>
      <c r="C76" s="118"/>
      <c r="D76" s="118"/>
      <c r="E76" s="118"/>
      <c r="F76" s="118"/>
      <c r="G76" s="118"/>
      <c r="H76" s="118"/>
      <c r="I76" s="118"/>
      <c r="J76" s="118"/>
      <c r="K76" s="21"/>
      <c r="L76" s="66" t="s">
        <v>99</v>
      </c>
      <c r="M76" s="64" t="s">
        <v>152</v>
      </c>
      <c r="N76" s="72"/>
    </row>
    <row r="78" spans="1:14" ht="13" customHeight="1" x14ac:dyDescent="0.55000000000000004">
      <c r="A78" s="127" t="s">
        <v>8</v>
      </c>
      <c r="B78" s="127"/>
      <c r="C78" s="127"/>
      <c r="D78" s="127"/>
      <c r="E78" s="127"/>
      <c r="F78" s="127"/>
      <c r="G78" s="127"/>
      <c r="H78" s="127"/>
      <c r="I78" s="127"/>
      <c r="J78" s="127"/>
      <c r="K78" s="127"/>
      <c r="L78" s="127"/>
    </row>
    <row r="79" spans="1:14" ht="13" customHeight="1" x14ac:dyDescent="0.55000000000000004">
      <c r="A79" s="118" t="s">
        <v>286</v>
      </c>
      <c r="B79" s="118"/>
      <c r="C79" s="118"/>
      <c r="D79" s="118"/>
      <c r="E79" s="118"/>
      <c r="F79" s="118"/>
      <c r="G79" s="118"/>
      <c r="H79" s="118"/>
      <c r="I79" s="118"/>
      <c r="J79" s="118"/>
      <c r="K79" s="73" t="str">
        <f>IF(AND(K31="",K56=""),"",IF(K31="",0,K31)+IF(K56="",0,K56)+IF(K70="",0,K70)+K73+K76)</f>
        <v/>
      </c>
      <c r="L79" s="66" t="s">
        <v>99</v>
      </c>
    </row>
    <row r="81" spans="1:14" ht="13" customHeight="1" x14ac:dyDescent="0.55000000000000004">
      <c r="A81" s="128" t="s">
        <v>154</v>
      </c>
      <c r="B81" s="128"/>
      <c r="C81" s="128"/>
      <c r="D81" s="128"/>
      <c r="E81" s="128"/>
      <c r="F81" s="128"/>
      <c r="G81" s="128"/>
      <c r="H81" s="128"/>
      <c r="I81" s="128"/>
      <c r="J81" s="128"/>
      <c r="K81" s="128"/>
      <c r="L81" s="128"/>
      <c r="N81" s="64" t="s">
        <v>160</v>
      </c>
    </row>
    <row r="82" spans="1:14" ht="13" customHeight="1" x14ac:dyDescent="0.55000000000000004">
      <c r="A82" s="118" t="s">
        <v>159</v>
      </c>
      <c r="B82" s="118"/>
      <c r="C82" s="118"/>
      <c r="D82" s="118"/>
      <c r="E82" s="118"/>
      <c r="F82" s="118"/>
      <c r="G82" s="118"/>
      <c r="H82" s="118"/>
      <c r="I82" s="118"/>
      <c r="J82" s="118"/>
      <c r="K82" s="73" t="str">
        <f>IF(AND(K31="",K56=""),"",SUM(K31,K56))</f>
        <v/>
      </c>
      <c r="L82" s="66" t="s">
        <v>99</v>
      </c>
      <c r="M82" s="64" t="s">
        <v>155</v>
      </c>
      <c r="N82" s="72"/>
    </row>
    <row r="83" spans="1:14" ht="13" customHeight="1" x14ac:dyDescent="0.55000000000000004">
      <c r="A83" s="118" t="s">
        <v>161</v>
      </c>
      <c r="B83" s="118"/>
      <c r="C83" s="118"/>
      <c r="D83" s="118"/>
      <c r="E83" s="118"/>
      <c r="F83" s="118"/>
      <c r="G83" s="118"/>
      <c r="H83" s="118"/>
      <c r="I83" s="118"/>
      <c r="J83" s="118"/>
      <c r="K83" s="73" t="str">
        <f>IF(K82="","",IF(IF(K70="",0,K70)&gt;K82,K82*2,K82+IF(K70="",0,K70)))</f>
        <v/>
      </c>
      <c r="L83" s="66" t="s">
        <v>99</v>
      </c>
      <c r="M83" s="64" t="s">
        <v>156</v>
      </c>
      <c r="N83" s="72"/>
    </row>
    <row r="84" spans="1:14" ht="13" customHeight="1" x14ac:dyDescent="0.55000000000000004">
      <c r="A84" s="118" t="str">
        <f>"省エネ改修工事に係る補助金額の算定（⑦×23％（限度額"&amp;IF(N84=0,"　　　　",TEXT(N84,"#,###"))&amp;"円））"</f>
        <v>省エネ改修工事に係る補助金額の算定（⑦×23％（限度額　　　　円））</v>
      </c>
      <c r="B84" s="118"/>
      <c r="C84" s="118"/>
      <c r="D84" s="118"/>
      <c r="E84" s="118"/>
      <c r="F84" s="118"/>
      <c r="G84" s="118"/>
      <c r="H84" s="118"/>
      <c r="I84" s="118"/>
      <c r="J84" s="118"/>
      <c r="K84" s="73" t="str">
        <f>IF(K83="","",IF(K83*0.23&gt;N84,N84,K83*0.23))</f>
        <v/>
      </c>
      <c r="L84" s="66" t="s">
        <v>99</v>
      </c>
      <c r="M84" s="64" t="s">
        <v>157</v>
      </c>
      <c r="N84" s="72">
        <f>IF(K31="",IF(K56="",0,1025000),766000)</f>
        <v>0</v>
      </c>
    </row>
    <row r="85" spans="1:14" ht="13" customHeight="1" x14ac:dyDescent="0.55000000000000004">
      <c r="A85" s="119" t="s">
        <v>288</v>
      </c>
      <c r="B85" s="120"/>
      <c r="C85" s="120"/>
      <c r="D85" s="120"/>
      <c r="E85" s="120"/>
      <c r="F85" s="120"/>
      <c r="G85" s="120"/>
      <c r="H85" s="120"/>
      <c r="I85" s="120"/>
      <c r="J85" s="121"/>
      <c r="K85" s="73" t="str">
        <f>IF(K84="","",K73*2/3+K76*2/3)</f>
        <v/>
      </c>
      <c r="L85" s="66" t="s">
        <v>99</v>
      </c>
      <c r="M85" s="64" t="s">
        <v>158</v>
      </c>
      <c r="N85" s="72"/>
    </row>
    <row r="86" spans="1:14" ht="13" customHeight="1" x14ac:dyDescent="0.55000000000000004">
      <c r="A86" s="118" t="s">
        <v>287</v>
      </c>
      <c r="B86" s="118"/>
      <c r="C86" s="118"/>
      <c r="D86" s="118"/>
      <c r="E86" s="118"/>
      <c r="F86" s="118"/>
      <c r="G86" s="118"/>
      <c r="H86" s="118"/>
      <c r="I86" s="118"/>
      <c r="J86" s="118"/>
      <c r="K86" s="73" t="str">
        <f>IF(K84="","",ROUNDDOWN(IF(K84+K85&gt;N86,N86,K84+K85),-3))</f>
        <v/>
      </c>
      <c r="L86" s="66" t="s">
        <v>99</v>
      </c>
      <c r="N86" s="72">
        <v>1200000</v>
      </c>
    </row>
    <row r="87" spans="1:14" ht="13" customHeight="1" x14ac:dyDescent="0.55000000000000004">
      <c r="A87" s="81"/>
      <c r="B87" s="81"/>
      <c r="C87" s="81"/>
      <c r="D87" s="81"/>
      <c r="E87" s="81"/>
      <c r="F87" s="81"/>
      <c r="G87" s="81"/>
      <c r="H87" s="81"/>
      <c r="I87" s="81"/>
      <c r="J87" s="81"/>
      <c r="K87" s="81"/>
      <c r="L87" s="81"/>
      <c r="M87" s="81"/>
    </row>
    <row r="88" spans="1:14" ht="13" customHeight="1" x14ac:dyDescent="0.55000000000000004">
      <c r="A88" s="65"/>
      <c r="B88" s="65"/>
      <c r="C88" s="65"/>
      <c r="D88" s="65"/>
      <c r="E88" s="65"/>
      <c r="F88" s="65"/>
      <c r="G88" s="65"/>
      <c r="H88" s="65"/>
      <c r="I88" s="65"/>
      <c r="J88" s="65"/>
      <c r="K88" s="65"/>
      <c r="L88" s="65"/>
      <c r="M88" s="65"/>
    </row>
    <row r="92" spans="1:14" ht="13" customHeight="1" x14ac:dyDescent="0.55000000000000004">
      <c r="A92" s="80"/>
      <c r="B92" s="80"/>
      <c r="C92" s="80"/>
      <c r="D92" s="80"/>
      <c r="E92" s="80"/>
      <c r="G92" s="82"/>
      <c r="H92" s="82"/>
      <c r="I92" s="82"/>
      <c r="J92" s="82"/>
      <c r="K92" s="82"/>
    </row>
    <row r="95" spans="1:14" ht="13" customHeight="1" x14ac:dyDescent="0.55000000000000004">
      <c r="A95" s="80"/>
      <c r="B95" s="80"/>
      <c r="C95" s="80"/>
      <c r="D95" s="80"/>
      <c r="E95" s="80"/>
      <c r="G95" s="82"/>
      <c r="H95" s="82"/>
      <c r="I95" s="82"/>
      <c r="J95" s="82"/>
      <c r="K95" s="82"/>
    </row>
    <row r="99" spans="11:11" ht="13" customHeight="1" x14ac:dyDescent="0.55000000000000004">
      <c r="K99" s="65"/>
    </row>
    <row r="100" spans="11:11" ht="13" customHeight="1" x14ac:dyDescent="0.55000000000000004">
      <c r="K100" s="65"/>
    </row>
    <row r="104" spans="11:11" ht="13" customHeight="1" x14ac:dyDescent="0.55000000000000004">
      <c r="K104" s="65"/>
    </row>
    <row r="105" spans="11:11" ht="13" customHeight="1" x14ac:dyDescent="0.55000000000000004">
      <c r="K105" s="65"/>
    </row>
    <row r="106" spans="11:11" ht="13" customHeight="1" x14ac:dyDescent="0.55000000000000004">
      <c r="K106" s="65"/>
    </row>
    <row r="107" spans="11:11" ht="13" customHeight="1" x14ac:dyDescent="0.55000000000000004">
      <c r="K107" s="65"/>
    </row>
    <row r="108" spans="11:11" ht="13" customHeight="1" x14ac:dyDescent="0.55000000000000004">
      <c r="K108" s="65"/>
    </row>
    <row r="109" spans="11:11" ht="13" customHeight="1" x14ac:dyDescent="0.55000000000000004">
      <c r="K109" s="65"/>
    </row>
    <row r="110" spans="11:11" ht="13" customHeight="1" x14ac:dyDescent="0.55000000000000004">
      <c r="K110" s="65"/>
    </row>
    <row r="111" spans="11:11" ht="13" customHeight="1" x14ac:dyDescent="0.55000000000000004">
      <c r="K111" s="65"/>
    </row>
    <row r="112" spans="11:11" ht="13" customHeight="1" x14ac:dyDescent="0.55000000000000004">
      <c r="K112" s="65"/>
    </row>
    <row r="113" spans="2:11" ht="13" customHeight="1" x14ac:dyDescent="0.55000000000000004">
      <c r="K113" s="65"/>
    </row>
    <row r="114" spans="2:11" ht="13" customHeight="1" x14ac:dyDescent="0.55000000000000004">
      <c r="K114" s="65"/>
    </row>
    <row r="115" spans="2:11" ht="13" customHeight="1" x14ac:dyDescent="0.55000000000000004">
      <c r="B115" s="80"/>
      <c r="C115" s="80"/>
      <c r="D115" s="80"/>
      <c r="E115" s="80"/>
      <c r="G115" s="82"/>
      <c r="H115" s="82"/>
      <c r="I115" s="82"/>
      <c r="J115" s="82"/>
      <c r="K115" s="82"/>
    </row>
    <row r="119" spans="2:11" ht="13" customHeight="1" x14ac:dyDescent="0.55000000000000004">
      <c r="B119" s="81"/>
      <c r="C119" s="81"/>
      <c r="D119" s="81"/>
      <c r="E119" s="81"/>
      <c r="F119" s="81"/>
      <c r="G119" s="81"/>
      <c r="H119" s="81"/>
      <c r="K119" s="65"/>
    </row>
    <row r="120" spans="2:11" ht="13" customHeight="1" x14ac:dyDescent="0.55000000000000004">
      <c r="B120" s="81"/>
      <c r="C120" s="81"/>
      <c r="D120" s="81"/>
      <c r="E120" s="81"/>
      <c r="F120" s="81"/>
      <c r="G120" s="81"/>
      <c r="H120" s="81"/>
      <c r="K120" s="65"/>
    </row>
    <row r="121" spans="2:11" ht="13" customHeight="1" x14ac:dyDescent="0.55000000000000004">
      <c r="K121" s="65"/>
    </row>
    <row r="122" spans="2:11" ht="13" customHeight="1" x14ac:dyDescent="0.55000000000000004">
      <c r="K122" s="65"/>
    </row>
    <row r="131" spans="1:13" ht="13" customHeight="1" x14ac:dyDescent="0.55000000000000004">
      <c r="A131" s="80"/>
      <c r="B131" s="80"/>
      <c r="C131" s="80"/>
      <c r="D131" s="80"/>
      <c r="E131" s="80"/>
      <c r="G131" s="82"/>
      <c r="H131" s="82"/>
      <c r="I131" s="82"/>
      <c r="J131" s="82"/>
      <c r="K131" s="82"/>
    </row>
    <row r="135" spans="1:13" ht="13" customHeight="1" x14ac:dyDescent="0.55000000000000004">
      <c r="A135" s="81"/>
      <c r="B135" s="81"/>
      <c r="C135" s="81"/>
      <c r="D135" s="81"/>
      <c r="E135" s="81"/>
      <c r="F135" s="81"/>
      <c r="G135" s="81"/>
      <c r="H135" s="81"/>
      <c r="I135" s="81"/>
      <c r="J135" s="81"/>
      <c r="K135" s="81"/>
      <c r="L135" s="81"/>
      <c r="M135" s="81"/>
    </row>
  </sheetData>
  <mergeCells count="61">
    <mergeCell ref="A82:J82"/>
    <mergeCell ref="A83:J83"/>
    <mergeCell ref="A84:J84"/>
    <mergeCell ref="A85:J85"/>
    <mergeCell ref="A86:J86"/>
    <mergeCell ref="A81:L81"/>
    <mergeCell ref="A66:B66"/>
    <mergeCell ref="A67:B67"/>
    <mergeCell ref="A68:J68"/>
    <mergeCell ref="A69:J69"/>
    <mergeCell ref="A70:J70"/>
    <mergeCell ref="A72:L72"/>
    <mergeCell ref="A73:J73"/>
    <mergeCell ref="A75:L75"/>
    <mergeCell ref="A76:J76"/>
    <mergeCell ref="A78:L78"/>
    <mergeCell ref="A79:J79"/>
    <mergeCell ref="A65:B65"/>
    <mergeCell ref="A54:J54"/>
    <mergeCell ref="A55:J55"/>
    <mergeCell ref="A56:J56"/>
    <mergeCell ref="A58:L58"/>
    <mergeCell ref="A59:B59"/>
    <mergeCell ref="C59:D59"/>
    <mergeCell ref="E59:J59"/>
    <mergeCell ref="K59:L59"/>
    <mergeCell ref="A60:B60"/>
    <mergeCell ref="A61:B61"/>
    <mergeCell ref="A62:B62"/>
    <mergeCell ref="A63:B63"/>
    <mergeCell ref="A64:B64"/>
    <mergeCell ref="A52:A53"/>
    <mergeCell ref="A31:J31"/>
    <mergeCell ref="A33:L33"/>
    <mergeCell ref="C34:D34"/>
    <mergeCell ref="E34:J34"/>
    <mergeCell ref="K34:L34"/>
    <mergeCell ref="A35:A37"/>
    <mergeCell ref="A38:A40"/>
    <mergeCell ref="A41:A43"/>
    <mergeCell ref="A44:A47"/>
    <mergeCell ref="A48:A49"/>
    <mergeCell ref="A50:A51"/>
    <mergeCell ref="A30:J30"/>
    <mergeCell ref="C9:D9"/>
    <mergeCell ref="E9:J9"/>
    <mergeCell ref="K9:L9"/>
    <mergeCell ref="A10:A12"/>
    <mergeCell ref="A13:A15"/>
    <mergeCell ref="A16:A18"/>
    <mergeCell ref="A19:A22"/>
    <mergeCell ref="A23:A24"/>
    <mergeCell ref="A25:A26"/>
    <mergeCell ref="A27:A28"/>
    <mergeCell ref="A29:J29"/>
    <mergeCell ref="A8:L8"/>
    <mergeCell ref="A1:L1"/>
    <mergeCell ref="A2:L2"/>
    <mergeCell ref="A4:J4"/>
    <mergeCell ref="K4:L4"/>
    <mergeCell ref="A6:J6"/>
  </mergeCells>
  <phoneticPr fontId="2"/>
  <dataValidations count="1">
    <dataValidation type="list" allowBlank="1" showInputMessage="1" showErrorMessage="1" sqref="K104:K114 K99:K100 K119 K121:K122" xr:uid="{E4574813-B1AF-472E-A1B9-356F23B795C3}">
      <formula1>"□,☑"</formula1>
    </dataValidation>
  </dataValidations>
  <printOptions horizontalCentered="1"/>
  <pageMargins left="0.78740157480314965" right="0.78740157480314965" top="0.59055118110236227" bottom="0.59055118110236227" header="0" footer="0"/>
  <pageSetup paperSize="9" fitToHeight="2" orientation="portrait" r:id="rId1"/>
  <rowBreaks count="2" manualBreakCount="2">
    <brk id="51" max="16383" man="1"/>
    <brk id="8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D8211-09DE-4885-AB7E-BAA81B28A9A2}">
  <sheetPr>
    <pageSetUpPr fitToPage="1"/>
  </sheetPr>
  <dimension ref="A1:N135"/>
  <sheetViews>
    <sheetView view="pageBreakPreview" zoomScale="54" zoomScaleNormal="120" zoomScaleSheetLayoutView="120" workbookViewId="0">
      <selection activeCell="A87" sqref="A87"/>
    </sheetView>
  </sheetViews>
  <sheetFormatPr defaultColWidth="9" defaultRowHeight="13" customHeight="1" x14ac:dyDescent="0.55000000000000004"/>
  <cols>
    <col min="1" max="1" width="9.08203125" style="64" customWidth="1"/>
    <col min="2" max="2" width="16.58203125" style="64" customWidth="1"/>
    <col min="3" max="4" width="4.58203125" style="64" customWidth="1"/>
    <col min="5" max="5" width="2.58203125" style="64" customWidth="1"/>
    <col min="6" max="7" width="6.58203125" style="64" customWidth="1"/>
    <col min="8" max="8" width="2.58203125" style="64" customWidth="1"/>
    <col min="9" max="9" width="8.08203125" style="64" customWidth="1"/>
    <col min="10" max="10" width="2.58203125" style="64" customWidth="1"/>
    <col min="11" max="11" width="8.58203125" style="64" customWidth="1"/>
    <col min="12" max="13" width="2.58203125" style="64" customWidth="1"/>
    <col min="14" max="16384" width="9" style="64"/>
  </cols>
  <sheetData>
    <row r="1" spans="1:14" ht="16" customHeight="1" x14ac:dyDescent="0.55000000000000004">
      <c r="A1" s="90" t="s">
        <v>255</v>
      </c>
      <c r="B1" s="90"/>
      <c r="C1" s="90"/>
      <c r="D1" s="90"/>
      <c r="E1" s="90"/>
      <c r="F1" s="90"/>
      <c r="G1" s="90"/>
      <c r="H1" s="90"/>
      <c r="I1" s="90"/>
      <c r="J1" s="90"/>
      <c r="K1" s="90"/>
      <c r="L1" s="90"/>
    </row>
    <row r="2" spans="1:14" ht="16" customHeight="1" x14ac:dyDescent="0.55000000000000004">
      <c r="A2" s="103" t="s">
        <v>254</v>
      </c>
      <c r="B2" s="103"/>
      <c r="C2" s="103"/>
      <c r="D2" s="103"/>
      <c r="E2" s="103"/>
      <c r="F2" s="103"/>
      <c r="G2" s="103"/>
      <c r="H2" s="103"/>
      <c r="I2" s="103"/>
      <c r="J2" s="103"/>
      <c r="K2" s="103"/>
      <c r="L2" s="103"/>
      <c r="M2" s="65"/>
    </row>
    <row r="3" spans="1:14" ht="13" customHeight="1" x14ac:dyDescent="0.55000000000000004">
      <c r="A3" s="63"/>
      <c r="B3" s="63"/>
      <c r="C3" s="63"/>
      <c r="D3" s="63"/>
      <c r="E3" s="63"/>
      <c r="F3" s="63"/>
      <c r="G3" s="63"/>
      <c r="H3" s="63"/>
      <c r="I3" s="63"/>
      <c r="J3" s="63"/>
      <c r="K3" s="63"/>
      <c r="L3" s="63"/>
      <c r="M3" s="65"/>
    </row>
    <row r="4" spans="1:14" ht="13" customHeight="1" x14ac:dyDescent="0.55000000000000004">
      <c r="A4" s="118" t="s">
        <v>253</v>
      </c>
      <c r="B4" s="118"/>
      <c r="C4" s="118"/>
      <c r="D4" s="118"/>
      <c r="E4" s="118"/>
      <c r="F4" s="118"/>
      <c r="G4" s="118"/>
      <c r="H4" s="118"/>
      <c r="I4" s="118"/>
      <c r="J4" s="118"/>
      <c r="K4" s="118"/>
      <c r="L4" s="118"/>
    </row>
    <row r="6" spans="1:14" ht="13" customHeight="1" x14ac:dyDescent="0.55000000000000004">
      <c r="A6" s="118" t="s">
        <v>153</v>
      </c>
      <c r="B6" s="118"/>
      <c r="C6" s="118"/>
      <c r="D6" s="118"/>
      <c r="E6" s="118"/>
      <c r="F6" s="118"/>
      <c r="G6" s="118"/>
      <c r="H6" s="118"/>
      <c r="I6" s="118"/>
      <c r="J6" s="118"/>
      <c r="K6" s="21"/>
      <c r="L6" s="66" t="s">
        <v>99</v>
      </c>
    </row>
    <row r="8" spans="1:14" ht="13" customHeight="1" x14ac:dyDescent="0.55000000000000004">
      <c r="A8" s="117" t="s">
        <v>175</v>
      </c>
      <c r="B8" s="117"/>
      <c r="C8" s="117"/>
      <c r="D8" s="117"/>
      <c r="E8" s="117"/>
      <c r="F8" s="117"/>
      <c r="G8" s="117"/>
      <c r="H8" s="117"/>
      <c r="I8" s="117"/>
      <c r="J8" s="117"/>
      <c r="K8" s="117"/>
      <c r="L8" s="117"/>
    </row>
    <row r="9" spans="1:14" ht="13" customHeight="1" x14ac:dyDescent="0.55000000000000004">
      <c r="A9" s="67" t="s">
        <v>128</v>
      </c>
      <c r="B9" s="67" t="s">
        <v>127</v>
      </c>
      <c r="C9" s="122" t="s">
        <v>102</v>
      </c>
      <c r="D9" s="122"/>
      <c r="E9" s="122" t="s">
        <v>103</v>
      </c>
      <c r="F9" s="122"/>
      <c r="G9" s="122"/>
      <c r="H9" s="122"/>
      <c r="I9" s="122"/>
      <c r="J9" s="122"/>
      <c r="K9" s="122" t="s">
        <v>104</v>
      </c>
      <c r="L9" s="122"/>
      <c r="M9" s="65"/>
      <c r="N9" s="64" t="s">
        <v>133</v>
      </c>
    </row>
    <row r="10" spans="1:14" ht="13" customHeight="1" x14ac:dyDescent="0.55000000000000004">
      <c r="A10" s="118" t="s">
        <v>107</v>
      </c>
      <c r="B10" s="68" t="s">
        <v>112</v>
      </c>
      <c r="C10" s="20"/>
      <c r="D10" s="66" t="s">
        <v>123</v>
      </c>
      <c r="E10" s="69" t="s">
        <v>125</v>
      </c>
      <c r="F10" s="70">
        <v>88000</v>
      </c>
      <c r="G10" s="71" t="s">
        <v>111</v>
      </c>
      <c r="H10" s="71" t="s">
        <v>126</v>
      </c>
      <c r="I10" s="70" t="str">
        <f>IF(C10="","",C10*F10)</f>
        <v/>
      </c>
      <c r="J10" s="66" t="s">
        <v>99</v>
      </c>
      <c r="K10" s="21"/>
      <c r="L10" s="66" t="s">
        <v>99</v>
      </c>
      <c r="N10" s="72">
        <f>MIN(SUM(I10),SUM(K10))</f>
        <v>0</v>
      </c>
    </row>
    <row r="11" spans="1:14" ht="13" customHeight="1" x14ac:dyDescent="0.55000000000000004">
      <c r="A11" s="118"/>
      <c r="B11" s="68" t="s">
        <v>113</v>
      </c>
      <c r="C11" s="20"/>
      <c r="D11" s="66" t="s">
        <v>123</v>
      </c>
      <c r="E11" s="69" t="s">
        <v>125</v>
      </c>
      <c r="F11" s="70">
        <v>64000</v>
      </c>
      <c r="G11" s="71" t="s">
        <v>111</v>
      </c>
      <c r="H11" s="71" t="s">
        <v>126</v>
      </c>
      <c r="I11" s="70" t="str">
        <f t="shared" ref="I11:I28" si="0">IF(C11="","",C11*F11)</f>
        <v/>
      </c>
      <c r="J11" s="66" t="s">
        <v>99</v>
      </c>
      <c r="K11" s="21"/>
      <c r="L11" s="66" t="s">
        <v>99</v>
      </c>
      <c r="N11" s="72">
        <f t="shared" ref="N11:N28" si="1">MIN(SUM(I11),SUM(K11))</f>
        <v>0</v>
      </c>
    </row>
    <row r="12" spans="1:14" ht="13" customHeight="1" x14ac:dyDescent="0.55000000000000004">
      <c r="A12" s="118"/>
      <c r="B12" s="68" t="s">
        <v>114</v>
      </c>
      <c r="C12" s="20"/>
      <c r="D12" s="66" t="s">
        <v>123</v>
      </c>
      <c r="E12" s="69" t="s">
        <v>125</v>
      </c>
      <c r="F12" s="70">
        <v>24000</v>
      </c>
      <c r="G12" s="71" t="s">
        <v>111</v>
      </c>
      <c r="H12" s="71" t="s">
        <v>126</v>
      </c>
      <c r="I12" s="70" t="str">
        <f t="shared" si="0"/>
        <v/>
      </c>
      <c r="J12" s="66" t="s">
        <v>99</v>
      </c>
      <c r="K12" s="21"/>
      <c r="L12" s="66" t="s">
        <v>99</v>
      </c>
      <c r="N12" s="72">
        <f t="shared" si="1"/>
        <v>0</v>
      </c>
    </row>
    <row r="13" spans="1:14" ht="13" customHeight="1" x14ac:dyDescent="0.55000000000000004">
      <c r="A13" s="118" t="s">
        <v>108</v>
      </c>
      <c r="B13" s="68" t="s">
        <v>115</v>
      </c>
      <c r="C13" s="20"/>
      <c r="D13" s="66" t="s">
        <v>106</v>
      </c>
      <c r="E13" s="69" t="s">
        <v>125</v>
      </c>
      <c r="F13" s="70">
        <v>200000</v>
      </c>
      <c r="G13" s="71" t="s">
        <v>105</v>
      </c>
      <c r="H13" s="71" t="s">
        <v>126</v>
      </c>
      <c r="I13" s="70" t="str">
        <f t="shared" si="0"/>
        <v/>
      </c>
      <c r="J13" s="66" t="s">
        <v>99</v>
      </c>
      <c r="K13" s="21"/>
      <c r="L13" s="66" t="s">
        <v>99</v>
      </c>
      <c r="N13" s="72">
        <f t="shared" si="1"/>
        <v>0</v>
      </c>
    </row>
    <row r="14" spans="1:14" ht="13" customHeight="1" x14ac:dyDescent="0.55000000000000004">
      <c r="A14" s="118"/>
      <c r="B14" s="68" t="s">
        <v>116</v>
      </c>
      <c r="C14" s="20"/>
      <c r="D14" s="66" t="s">
        <v>106</v>
      </c>
      <c r="E14" s="69" t="s">
        <v>125</v>
      </c>
      <c r="F14" s="70">
        <v>160000</v>
      </c>
      <c r="G14" s="71" t="s">
        <v>105</v>
      </c>
      <c r="H14" s="71" t="s">
        <v>126</v>
      </c>
      <c r="I14" s="70" t="str">
        <f t="shared" si="0"/>
        <v/>
      </c>
      <c r="J14" s="66" t="s">
        <v>99</v>
      </c>
      <c r="K14" s="21"/>
      <c r="L14" s="66" t="s">
        <v>99</v>
      </c>
      <c r="N14" s="72">
        <f t="shared" si="1"/>
        <v>0</v>
      </c>
    </row>
    <row r="15" spans="1:14" ht="13" customHeight="1" x14ac:dyDescent="0.55000000000000004">
      <c r="A15" s="118"/>
      <c r="B15" s="68" t="s">
        <v>117</v>
      </c>
      <c r="C15" s="20"/>
      <c r="D15" s="66" t="s">
        <v>106</v>
      </c>
      <c r="E15" s="69" t="s">
        <v>125</v>
      </c>
      <c r="F15" s="70">
        <v>136000</v>
      </c>
      <c r="G15" s="71" t="s">
        <v>105</v>
      </c>
      <c r="H15" s="71" t="s">
        <v>126</v>
      </c>
      <c r="I15" s="70" t="str">
        <f t="shared" si="0"/>
        <v/>
      </c>
      <c r="J15" s="66" t="s">
        <v>99</v>
      </c>
      <c r="K15" s="21"/>
      <c r="L15" s="66" t="s">
        <v>99</v>
      </c>
      <c r="N15" s="72">
        <f t="shared" si="1"/>
        <v>0</v>
      </c>
    </row>
    <row r="16" spans="1:14" ht="13" customHeight="1" x14ac:dyDescent="0.55000000000000004">
      <c r="A16" s="118" t="s">
        <v>109</v>
      </c>
      <c r="B16" s="68" t="s">
        <v>115</v>
      </c>
      <c r="C16" s="20"/>
      <c r="D16" s="66" t="s">
        <v>106</v>
      </c>
      <c r="E16" s="69" t="s">
        <v>125</v>
      </c>
      <c r="F16" s="70">
        <v>200000</v>
      </c>
      <c r="G16" s="71" t="s">
        <v>105</v>
      </c>
      <c r="H16" s="71" t="s">
        <v>126</v>
      </c>
      <c r="I16" s="70" t="str">
        <f t="shared" si="0"/>
        <v/>
      </c>
      <c r="J16" s="66" t="s">
        <v>99</v>
      </c>
      <c r="K16" s="21"/>
      <c r="L16" s="66" t="s">
        <v>99</v>
      </c>
      <c r="N16" s="72">
        <f t="shared" si="1"/>
        <v>0</v>
      </c>
    </row>
    <row r="17" spans="1:14" ht="13" customHeight="1" x14ac:dyDescent="0.55000000000000004">
      <c r="A17" s="118"/>
      <c r="B17" s="68" t="s">
        <v>116</v>
      </c>
      <c r="C17" s="20"/>
      <c r="D17" s="66" t="s">
        <v>106</v>
      </c>
      <c r="E17" s="69" t="s">
        <v>125</v>
      </c>
      <c r="F17" s="70">
        <v>160000</v>
      </c>
      <c r="G17" s="71" t="s">
        <v>105</v>
      </c>
      <c r="H17" s="71" t="s">
        <v>126</v>
      </c>
      <c r="I17" s="70" t="str">
        <f t="shared" si="0"/>
        <v/>
      </c>
      <c r="J17" s="66" t="s">
        <v>99</v>
      </c>
      <c r="K17" s="21"/>
      <c r="L17" s="66" t="s">
        <v>99</v>
      </c>
      <c r="N17" s="72">
        <f t="shared" si="1"/>
        <v>0</v>
      </c>
    </row>
    <row r="18" spans="1:14" ht="13" customHeight="1" x14ac:dyDescent="0.55000000000000004">
      <c r="A18" s="118"/>
      <c r="B18" s="68" t="s">
        <v>117</v>
      </c>
      <c r="C18" s="20"/>
      <c r="D18" s="66" t="s">
        <v>106</v>
      </c>
      <c r="E18" s="69" t="s">
        <v>125</v>
      </c>
      <c r="F18" s="70">
        <v>136000</v>
      </c>
      <c r="G18" s="71" t="s">
        <v>105</v>
      </c>
      <c r="H18" s="71" t="s">
        <v>126</v>
      </c>
      <c r="I18" s="70" t="str">
        <f t="shared" si="0"/>
        <v/>
      </c>
      <c r="J18" s="66" t="s">
        <v>99</v>
      </c>
      <c r="K18" s="21"/>
      <c r="L18" s="66" t="s">
        <v>99</v>
      </c>
      <c r="N18" s="72">
        <f t="shared" si="1"/>
        <v>0</v>
      </c>
    </row>
    <row r="19" spans="1:14" ht="13" customHeight="1" x14ac:dyDescent="0.55000000000000004">
      <c r="A19" s="118" t="s">
        <v>110</v>
      </c>
      <c r="B19" s="68" t="s">
        <v>118</v>
      </c>
      <c r="C19" s="20"/>
      <c r="D19" s="66" t="s">
        <v>106</v>
      </c>
      <c r="E19" s="69" t="s">
        <v>125</v>
      </c>
      <c r="F19" s="70">
        <v>296000</v>
      </c>
      <c r="G19" s="71" t="s">
        <v>105</v>
      </c>
      <c r="H19" s="71" t="s">
        <v>126</v>
      </c>
      <c r="I19" s="70" t="str">
        <f t="shared" si="0"/>
        <v/>
      </c>
      <c r="J19" s="66" t="s">
        <v>99</v>
      </c>
      <c r="K19" s="21"/>
      <c r="L19" s="66" t="s">
        <v>99</v>
      </c>
      <c r="N19" s="72">
        <f t="shared" si="1"/>
        <v>0</v>
      </c>
    </row>
    <row r="20" spans="1:14" ht="13" customHeight="1" x14ac:dyDescent="0.55000000000000004">
      <c r="A20" s="118"/>
      <c r="B20" s="68" t="s">
        <v>119</v>
      </c>
      <c r="C20" s="20"/>
      <c r="D20" s="66" t="s">
        <v>106</v>
      </c>
      <c r="E20" s="69" t="s">
        <v>125</v>
      </c>
      <c r="F20" s="70">
        <v>296000</v>
      </c>
      <c r="G20" s="71" t="s">
        <v>105</v>
      </c>
      <c r="H20" s="71" t="s">
        <v>126</v>
      </c>
      <c r="I20" s="70" t="str">
        <f t="shared" si="0"/>
        <v/>
      </c>
      <c r="J20" s="66" t="s">
        <v>99</v>
      </c>
      <c r="K20" s="21"/>
      <c r="L20" s="66" t="s">
        <v>99</v>
      </c>
      <c r="N20" s="72">
        <f t="shared" si="1"/>
        <v>0</v>
      </c>
    </row>
    <row r="21" spans="1:14" ht="13" customHeight="1" x14ac:dyDescent="0.55000000000000004">
      <c r="A21" s="118"/>
      <c r="B21" s="68" t="s">
        <v>120</v>
      </c>
      <c r="C21" s="20"/>
      <c r="D21" s="66" t="s">
        <v>106</v>
      </c>
      <c r="E21" s="69" t="s">
        <v>125</v>
      </c>
      <c r="F21" s="70">
        <v>256000</v>
      </c>
      <c r="G21" s="71" t="s">
        <v>105</v>
      </c>
      <c r="H21" s="71" t="s">
        <v>126</v>
      </c>
      <c r="I21" s="70" t="str">
        <f t="shared" si="0"/>
        <v/>
      </c>
      <c r="J21" s="66" t="s">
        <v>99</v>
      </c>
      <c r="K21" s="21"/>
      <c r="L21" s="66" t="s">
        <v>99</v>
      </c>
      <c r="N21" s="72">
        <f t="shared" si="1"/>
        <v>0</v>
      </c>
    </row>
    <row r="22" spans="1:14" ht="13" customHeight="1" x14ac:dyDescent="0.55000000000000004">
      <c r="A22" s="118"/>
      <c r="B22" s="68" t="s">
        <v>267</v>
      </c>
      <c r="C22" s="20"/>
      <c r="D22" s="66" t="s">
        <v>106</v>
      </c>
      <c r="E22" s="69" t="s">
        <v>125</v>
      </c>
      <c r="F22" s="70">
        <v>256000</v>
      </c>
      <c r="G22" s="71" t="s">
        <v>105</v>
      </c>
      <c r="H22" s="71" t="s">
        <v>126</v>
      </c>
      <c r="I22" s="70" t="str">
        <f t="shared" si="0"/>
        <v/>
      </c>
      <c r="J22" s="66" t="s">
        <v>99</v>
      </c>
      <c r="K22" s="21"/>
      <c r="L22" s="66" t="s">
        <v>99</v>
      </c>
      <c r="N22" s="72">
        <f t="shared" si="1"/>
        <v>0</v>
      </c>
    </row>
    <row r="23" spans="1:14" ht="13" customHeight="1" x14ac:dyDescent="0.55000000000000004">
      <c r="A23" s="123" t="s">
        <v>130</v>
      </c>
      <c r="B23" s="89" t="s">
        <v>294</v>
      </c>
      <c r="C23" s="20"/>
      <c r="D23" s="66" t="s">
        <v>124</v>
      </c>
      <c r="E23" s="69" t="s">
        <v>125</v>
      </c>
      <c r="F23" s="70">
        <v>149000</v>
      </c>
      <c r="G23" s="71" t="s">
        <v>122</v>
      </c>
      <c r="H23" s="71" t="s">
        <v>126</v>
      </c>
      <c r="I23" s="70" t="str">
        <f t="shared" si="0"/>
        <v/>
      </c>
      <c r="J23" s="66" t="s">
        <v>99</v>
      </c>
      <c r="K23" s="21"/>
      <c r="L23" s="66" t="s">
        <v>99</v>
      </c>
      <c r="N23" s="72">
        <f t="shared" si="1"/>
        <v>0</v>
      </c>
    </row>
    <row r="24" spans="1:14" ht="13" customHeight="1" x14ac:dyDescent="0.55000000000000004">
      <c r="A24" s="123"/>
      <c r="B24" s="89" t="s">
        <v>295</v>
      </c>
      <c r="C24" s="20"/>
      <c r="D24" s="66" t="s">
        <v>124</v>
      </c>
      <c r="E24" s="69" t="s">
        <v>125</v>
      </c>
      <c r="F24" s="70">
        <v>224000</v>
      </c>
      <c r="G24" s="71" t="s">
        <v>122</v>
      </c>
      <c r="H24" s="71" t="s">
        <v>126</v>
      </c>
      <c r="I24" s="70" t="str">
        <f t="shared" si="0"/>
        <v/>
      </c>
      <c r="J24" s="66" t="s">
        <v>99</v>
      </c>
      <c r="K24" s="21"/>
      <c r="L24" s="66" t="s">
        <v>99</v>
      </c>
      <c r="N24" s="72">
        <f t="shared" si="1"/>
        <v>0</v>
      </c>
    </row>
    <row r="25" spans="1:14" ht="13" customHeight="1" x14ac:dyDescent="0.55000000000000004">
      <c r="A25" s="123" t="s">
        <v>129</v>
      </c>
      <c r="B25" s="89" t="s">
        <v>294</v>
      </c>
      <c r="C25" s="20"/>
      <c r="D25" s="66" t="s">
        <v>124</v>
      </c>
      <c r="E25" s="69" t="s">
        <v>125</v>
      </c>
      <c r="F25" s="70">
        <v>53000</v>
      </c>
      <c r="G25" s="71" t="s">
        <v>122</v>
      </c>
      <c r="H25" s="71" t="s">
        <v>126</v>
      </c>
      <c r="I25" s="70" t="str">
        <f t="shared" si="0"/>
        <v/>
      </c>
      <c r="J25" s="66" t="s">
        <v>99</v>
      </c>
      <c r="K25" s="21"/>
      <c r="L25" s="66" t="s">
        <v>99</v>
      </c>
      <c r="N25" s="72">
        <f t="shared" si="1"/>
        <v>0</v>
      </c>
    </row>
    <row r="26" spans="1:14" ht="13" customHeight="1" x14ac:dyDescent="0.55000000000000004">
      <c r="A26" s="123"/>
      <c r="B26" s="89" t="s">
        <v>295</v>
      </c>
      <c r="C26" s="20"/>
      <c r="D26" s="66" t="s">
        <v>124</v>
      </c>
      <c r="E26" s="69" t="s">
        <v>125</v>
      </c>
      <c r="F26" s="70">
        <v>91000</v>
      </c>
      <c r="G26" s="71" t="s">
        <v>122</v>
      </c>
      <c r="H26" s="71" t="s">
        <v>126</v>
      </c>
      <c r="I26" s="70" t="str">
        <f t="shared" si="0"/>
        <v/>
      </c>
      <c r="J26" s="66" t="s">
        <v>99</v>
      </c>
      <c r="K26" s="21"/>
      <c r="L26" s="66" t="s">
        <v>99</v>
      </c>
      <c r="N26" s="72">
        <f t="shared" si="1"/>
        <v>0</v>
      </c>
    </row>
    <row r="27" spans="1:14" ht="13" customHeight="1" x14ac:dyDescent="0.55000000000000004">
      <c r="A27" s="118" t="s">
        <v>121</v>
      </c>
      <c r="B27" s="89" t="s">
        <v>294</v>
      </c>
      <c r="C27" s="20"/>
      <c r="D27" s="66" t="s">
        <v>124</v>
      </c>
      <c r="E27" s="69" t="s">
        <v>125</v>
      </c>
      <c r="F27" s="70">
        <v>192000</v>
      </c>
      <c r="G27" s="71" t="s">
        <v>122</v>
      </c>
      <c r="H27" s="71" t="s">
        <v>126</v>
      </c>
      <c r="I27" s="70" t="str">
        <f t="shared" si="0"/>
        <v/>
      </c>
      <c r="J27" s="66" t="s">
        <v>99</v>
      </c>
      <c r="K27" s="21"/>
      <c r="L27" s="66" t="s">
        <v>99</v>
      </c>
      <c r="N27" s="72">
        <f t="shared" si="1"/>
        <v>0</v>
      </c>
    </row>
    <row r="28" spans="1:14" ht="13" customHeight="1" x14ac:dyDescent="0.55000000000000004">
      <c r="A28" s="118"/>
      <c r="B28" s="89" t="s">
        <v>295</v>
      </c>
      <c r="C28" s="20"/>
      <c r="D28" s="66" t="s">
        <v>124</v>
      </c>
      <c r="E28" s="69" t="s">
        <v>125</v>
      </c>
      <c r="F28" s="70">
        <v>288000</v>
      </c>
      <c r="G28" s="71" t="s">
        <v>122</v>
      </c>
      <c r="H28" s="71" t="s">
        <v>126</v>
      </c>
      <c r="I28" s="70" t="str">
        <f t="shared" si="0"/>
        <v/>
      </c>
      <c r="J28" s="66" t="s">
        <v>99</v>
      </c>
      <c r="K28" s="21"/>
      <c r="L28" s="66" t="s">
        <v>99</v>
      </c>
      <c r="N28" s="72">
        <f t="shared" si="1"/>
        <v>0</v>
      </c>
    </row>
    <row r="29" spans="1:14" ht="13" customHeight="1" x14ac:dyDescent="0.55000000000000004">
      <c r="A29" s="124" t="s">
        <v>131</v>
      </c>
      <c r="B29" s="125"/>
      <c r="C29" s="125"/>
      <c r="D29" s="125"/>
      <c r="E29" s="125"/>
      <c r="F29" s="125"/>
      <c r="G29" s="125"/>
      <c r="H29" s="125"/>
      <c r="I29" s="125"/>
      <c r="J29" s="126"/>
      <c r="K29" s="21"/>
      <c r="L29" s="66" t="s">
        <v>99</v>
      </c>
      <c r="N29" s="72">
        <f>SUM(K29)</f>
        <v>0</v>
      </c>
    </row>
    <row r="30" spans="1:14" ht="13" customHeight="1" x14ac:dyDescent="0.55000000000000004">
      <c r="A30" s="119" t="s">
        <v>131</v>
      </c>
      <c r="B30" s="120"/>
      <c r="C30" s="120"/>
      <c r="D30" s="120"/>
      <c r="E30" s="120"/>
      <c r="F30" s="120"/>
      <c r="G30" s="120"/>
      <c r="H30" s="120"/>
      <c r="I30" s="120"/>
      <c r="J30" s="121"/>
      <c r="K30" s="21"/>
      <c r="L30" s="66" t="s">
        <v>99</v>
      </c>
      <c r="N30" s="72">
        <f>SUM(K30)</f>
        <v>0</v>
      </c>
    </row>
    <row r="31" spans="1:14" ht="13" customHeight="1" x14ac:dyDescent="0.55000000000000004">
      <c r="A31" s="118" t="s">
        <v>132</v>
      </c>
      <c r="B31" s="118"/>
      <c r="C31" s="118"/>
      <c r="D31" s="118"/>
      <c r="E31" s="118"/>
      <c r="F31" s="118"/>
      <c r="G31" s="118"/>
      <c r="H31" s="118"/>
      <c r="I31" s="118"/>
      <c r="J31" s="118"/>
      <c r="K31" s="73" t="str">
        <f>IF(SUM(N10:N30)=0,"",SUM(N10:N30))</f>
        <v/>
      </c>
      <c r="L31" s="66" t="s">
        <v>99</v>
      </c>
      <c r="M31" s="64" t="s">
        <v>148</v>
      </c>
    </row>
    <row r="32" spans="1:14" ht="13" customHeight="1" x14ac:dyDescent="0.55000000000000004">
      <c r="K32" s="72"/>
    </row>
    <row r="33" spans="1:14" ht="13" customHeight="1" x14ac:dyDescent="0.55000000000000004">
      <c r="A33" s="117" t="s">
        <v>176</v>
      </c>
      <c r="B33" s="117"/>
      <c r="C33" s="117"/>
      <c r="D33" s="117"/>
      <c r="E33" s="117"/>
      <c r="F33" s="117"/>
      <c r="G33" s="117"/>
      <c r="H33" s="117"/>
      <c r="I33" s="117"/>
      <c r="J33" s="117"/>
      <c r="K33" s="117"/>
      <c r="L33" s="117"/>
    </row>
    <row r="34" spans="1:14" ht="13" customHeight="1" x14ac:dyDescent="0.55000000000000004">
      <c r="A34" s="67" t="s">
        <v>128</v>
      </c>
      <c r="B34" s="67" t="s">
        <v>127</v>
      </c>
      <c r="C34" s="122" t="s">
        <v>102</v>
      </c>
      <c r="D34" s="122"/>
      <c r="E34" s="122" t="s">
        <v>103</v>
      </c>
      <c r="F34" s="122"/>
      <c r="G34" s="122"/>
      <c r="H34" s="122"/>
      <c r="I34" s="122"/>
      <c r="J34" s="122"/>
      <c r="K34" s="122" t="s">
        <v>104</v>
      </c>
      <c r="L34" s="122"/>
      <c r="M34" s="65"/>
      <c r="N34" s="64" t="s">
        <v>133</v>
      </c>
    </row>
    <row r="35" spans="1:14" ht="13" customHeight="1" x14ac:dyDescent="0.55000000000000004">
      <c r="A35" s="118" t="s">
        <v>107</v>
      </c>
      <c r="B35" s="68" t="s">
        <v>112</v>
      </c>
      <c r="C35" s="20"/>
      <c r="D35" s="66" t="s">
        <v>123</v>
      </c>
      <c r="E35" s="69" t="s">
        <v>125</v>
      </c>
      <c r="F35" s="70">
        <v>112000</v>
      </c>
      <c r="G35" s="71" t="s">
        <v>111</v>
      </c>
      <c r="H35" s="71" t="s">
        <v>126</v>
      </c>
      <c r="I35" s="70" t="str">
        <f>IF(C35="","",C35*F35)</f>
        <v/>
      </c>
      <c r="J35" s="66" t="s">
        <v>99</v>
      </c>
      <c r="K35" s="21"/>
      <c r="L35" s="66" t="s">
        <v>99</v>
      </c>
      <c r="N35" s="72">
        <f t="shared" ref="N35:N53" si="2">MIN(SUM(I35),SUM(K35))</f>
        <v>0</v>
      </c>
    </row>
    <row r="36" spans="1:14" ht="13" customHeight="1" x14ac:dyDescent="0.55000000000000004">
      <c r="A36" s="118"/>
      <c r="B36" s="68" t="s">
        <v>113</v>
      </c>
      <c r="C36" s="20"/>
      <c r="D36" s="66" t="s">
        <v>123</v>
      </c>
      <c r="E36" s="69" t="s">
        <v>125</v>
      </c>
      <c r="F36" s="70">
        <v>80000</v>
      </c>
      <c r="G36" s="71" t="s">
        <v>111</v>
      </c>
      <c r="H36" s="71" t="s">
        <v>126</v>
      </c>
      <c r="I36" s="70" t="str">
        <f t="shared" ref="I36:I53" si="3">IF(C36="","",C36*F36)</f>
        <v/>
      </c>
      <c r="J36" s="66" t="s">
        <v>99</v>
      </c>
      <c r="K36" s="21"/>
      <c r="L36" s="66" t="s">
        <v>99</v>
      </c>
      <c r="N36" s="72">
        <f t="shared" si="2"/>
        <v>0</v>
      </c>
    </row>
    <row r="37" spans="1:14" ht="13" customHeight="1" x14ac:dyDescent="0.55000000000000004">
      <c r="A37" s="118"/>
      <c r="B37" s="68" t="s">
        <v>114</v>
      </c>
      <c r="C37" s="20"/>
      <c r="D37" s="66" t="s">
        <v>123</v>
      </c>
      <c r="E37" s="69" t="s">
        <v>125</v>
      </c>
      <c r="F37" s="70">
        <v>32000</v>
      </c>
      <c r="G37" s="71" t="s">
        <v>111</v>
      </c>
      <c r="H37" s="71" t="s">
        <v>126</v>
      </c>
      <c r="I37" s="70" t="str">
        <f t="shared" si="3"/>
        <v/>
      </c>
      <c r="J37" s="66" t="s">
        <v>99</v>
      </c>
      <c r="K37" s="21"/>
      <c r="L37" s="66" t="s">
        <v>99</v>
      </c>
      <c r="N37" s="72">
        <f t="shared" si="2"/>
        <v>0</v>
      </c>
    </row>
    <row r="38" spans="1:14" ht="13" customHeight="1" x14ac:dyDescent="0.55000000000000004">
      <c r="A38" s="118" t="s">
        <v>108</v>
      </c>
      <c r="B38" s="68" t="s">
        <v>115</v>
      </c>
      <c r="C38" s="20"/>
      <c r="D38" s="66" t="s">
        <v>106</v>
      </c>
      <c r="E38" s="69" t="s">
        <v>125</v>
      </c>
      <c r="F38" s="70">
        <v>272000</v>
      </c>
      <c r="G38" s="71" t="s">
        <v>105</v>
      </c>
      <c r="H38" s="71" t="s">
        <v>126</v>
      </c>
      <c r="I38" s="70" t="str">
        <f t="shared" si="3"/>
        <v/>
      </c>
      <c r="J38" s="66" t="s">
        <v>99</v>
      </c>
      <c r="K38" s="21"/>
      <c r="L38" s="66" t="s">
        <v>99</v>
      </c>
      <c r="N38" s="72">
        <f t="shared" si="2"/>
        <v>0</v>
      </c>
    </row>
    <row r="39" spans="1:14" ht="13" customHeight="1" x14ac:dyDescent="0.55000000000000004">
      <c r="A39" s="118"/>
      <c r="B39" s="68" t="s">
        <v>116</v>
      </c>
      <c r="C39" s="20"/>
      <c r="D39" s="66" t="s">
        <v>106</v>
      </c>
      <c r="E39" s="69" t="s">
        <v>125</v>
      </c>
      <c r="F39" s="70">
        <v>216000</v>
      </c>
      <c r="G39" s="71" t="s">
        <v>105</v>
      </c>
      <c r="H39" s="71" t="s">
        <v>126</v>
      </c>
      <c r="I39" s="70" t="str">
        <f t="shared" si="3"/>
        <v/>
      </c>
      <c r="J39" s="66" t="s">
        <v>99</v>
      </c>
      <c r="K39" s="21"/>
      <c r="L39" s="66" t="s">
        <v>99</v>
      </c>
      <c r="N39" s="72">
        <f t="shared" si="2"/>
        <v>0</v>
      </c>
    </row>
    <row r="40" spans="1:14" ht="13" customHeight="1" x14ac:dyDescent="0.55000000000000004">
      <c r="A40" s="118"/>
      <c r="B40" s="68" t="s">
        <v>117</v>
      </c>
      <c r="C40" s="20"/>
      <c r="D40" s="66" t="s">
        <v>106</v>
      </c>
      <c r="E40" s="69" t="s">
        <v>125</v>
      </c>
      <c r="F40" s="70">
        <v>176000</v>
      </c>
      <c r="G40" s="71" t="s">
        <v>105</v>
      </c>
      <c r="H40" s="71" t="s">
        <v>126</v>
      </c>
      <c r="I40" s="70" t="str">
        <f t="shared" si="3"/>
        <v/>
      </c>
      <c r="J40" s="66" t="s">
        <v>99</v>
      </c>
      <c r="K40" s="21"/>
      <c r="L40" s="66" t="s">
        <v>99</v>
      </c>
      <c r="N40" s="72">
        <f t="shared" si="2"/>
        <v>0</v>
      </c>
    </row>
    <row r="41" spans="1:14" ht="13" customHeight="1" x14ac:dyDescent="0.55000000000000004">
      <c r="A41" s="118" t="s">
        <v>109</v>
      </c>
      <c r="B41" s="68" t="s">
        <v>115</v>
      </c>
      <c r="C41" s="20"/>
      <c r="D41" s="66" t="s">
        <v>106</v>
      </c>
      <c r="E41" s="69" t="s">
        <v>125</v>
      </c>
      <c r="F41" s="70">
        <v>272000</v>
      </c>
      <c r="G41" s="71" t="s">
        <v>105</v>
      </c>
      <c r="H41" s="71" t="s">
        <v>126</v>
      </c>
      <c r="I41" s="70" t="str">
        <f t="shared" si="3"/>
        <v/>
      </c>
      <c r="J41" s="66" t="s">
        <v>99</v>
      </c>
      <c r="K41" s="21"/>
      <c r="L41" s="66" t="s">
        <v>99</v>
      </c>
      <c r="N41" s="72">
        <f t="shared" si="2"/>
        <v>0</v>
      </c>
    </row>
    <row r="42" spans="1:14" ht="13" customHeight="1" x14ac:dyDescent="0.55000000000000004">
      <c r="A42" s="118"/>
      <c r="B42" s="68" t="s">
        <v>116</v>
      </c>
      <c r="C42" s="20"/>
      <c r="D42" s="66" t="s">
        <v>106</v>
      </c>
      <c r="E42" s="69" t="s">
        <v>125</v>
      </c>
      <c r="F42" s="70">
        <v>216000</v>
      </c>
      <c r="G42" s="71" t="s">
        <v>105</v>
      </c>
      <c r="H42" s="71" t="s">
        <v>126</v>
      </c>
      <c r="I42" s="70" t="str">
        <f t="shared" si="3"/>
        <v/>
      </c>
      <c r="J42" s="66" t="s">
        <v>99</v>
      </c>
      <c r="K42" s="21"/>
      <c r="L42" s="66" t="s">
        <v>99</v>
      </c>
      <c r="N42" s="72">
        <f t="shared" si="2"/>
        <v>0</v>
      </c>
    </row>
    <row r="43" spans="1:14" ht="13" customHeight="1" x14ac:dyDescent="0.55000000000000004">
      <c r="A43" s="118"/>
      <c r="B43" s="68" t="s">
        <v>117</v>
      </c>
      <c r="C43" s="20"/>
      <c r="D43" s="66" t="s">
        <v>106</v>
      </c>
      <c r="E43" s="69" t="s">
        <v>125</v>
      </c>
      <c r="F43" s="70">
        <v>176000</v>
      </c>
      <c r="G43" s="71" t="s">
        <v>105</v>
      </c>
      <c r="H43" s="71" t="s">
        <v>126</v>
      </c>
      <c r="I43" s="70" t="str">
        <f t="shared" si="3"/>
        <v/>
      </c>
      <c r="J43" s="66" t="s">
        <v>99</v>
      </c>
      <c r="K43" s="21"/>
      <c r="L43" s="66" t="s">
        <v>99</v>
      </c>
      <c r="N43" s="72">
        <f t="shared" si="2"/>
        <v>0</v>
      </c>
    </row>
    <row r="44" spans="1:14" ht="13" customHeight="1" x14ac:dyDescent="0.55000000000000004">
      <c r="A44" s="118" t="s">
        <v>110</v>
      </c>
      <c r="B44" s="68" t="s">
        <v>118</v>
      </c>
      <c r="C44" s="20"/>
      <c r="D44" s="66" t="s">
        <v>106</v>
      </c>
      <c r="E44" s="69" t="s">
        <v>125</v>
      </c>
      <c r="F44" s="70">
        <v>392000</v>
      </c>
      <c r="G44" s="71" t="s">
        <v>105</v>
      </c>
      <c r="H44" s="71" t="s">
        <v>126</v>
      </c>
      <c r="I44" s="70" t="str">
        <f t="shared" si="3"/>
        <v/>
      </c>
      <c r="J44" s="66" t="s">
        <v>99</v>
      </c>
      <c r="K44" s="21"/>
      <c r="L44" s="66" t="s">
        <v>99</v>
      </c>
      <c r="N44" s="72">
        <f t="shared" si="2"/>
        <v>0</v>
      </c>
    </row>
    <row r="45" spans="1:14" ht="13" customHeight="1" x14ac:dyDescent="0.55000000000000004">
      <c r="A45" s="118"/>
      <c r="B45" s="68" t="s">
        <v>119</v>
      </c>
      <c r="C45" s="20"/>
      <c r="D45" s="66" t="s">
        <v>106</v>
      </c>
      <c r="E45" s="69" t="s">
        <v>125</v>
      </c>
      <c r="F45" s="70">
        <v>392000</v>
      </c>
      <c r="G45" s="71" t="s">
        <v>105</v>
      </c>
      <c r="H45" s="71" t="s">
        <v>126</v>
      </c>
      <c r="I45" s="70" t="str">
        <f t="shared" si="3"/>
        <v/>
      </c>
      <c r="J45" s="66" t="s">
        <v>99</v>
      </c>
      <c r="K45" s="21"/>
      <c r="L45" s="66" t="s">
        <v>99</v>
      </c>
      <c r="N45" s="72">
        <f t="shared" si="2"/>
        <v>0</v>
      </c>
    </row>
    <row r="46" spans="1:14" ht="13" customHeight="1" x14ac:dyDescent="0.55000000000000004">
      <c r="A46" s="118"/>
      <c r="B46" s="68" t="s">
        <v>120</v>
      </c>
      <c r="C46" s="20"/>
      <c r="D46" s="66" t="s">
        <v>106</v>
      </c>
      <c r="E46" s="69" t="s">
        <v>125</v>
      </c>
      <c r="F46" s="70">
        <v>344000</v>
      </c>
      <c r="G46" s="71" t="s">
        <v>105</v>
      </c>
      <c r="H46" s="71" t="s">
        <v>126</v>
      </c>
      <c r="I46" s="70" t="str">
        <f t="shared" si="3"/>
        <v/>
      </c>
      <c r="J46" s="66" t="s">
        <v>99</v>
      </c>
      <c r="K46" s="21"/>
      <c r="L46" s="66" t="s">
        <v>99</v>
      </c>
      <c r="N46" s="72">
        <f t="shared" si="2"/>
        <v>0</v>
      </c>
    </row>
    <row r="47" spans="1:14" ht="13" customHeight="1" x14ac:dyDescent="0.55000000000000004">
      <c r="A47" s="118"/>
      <c r="B47" s="68" t="s">
        <v>267</v>
      </c>
      <c r="C47" s="20"/>
      <c r="D47" s="66" t="s">
        <v>106</v>
      </c>
      <c r="E47" s="69" t="s">
        <v>125</v>
      </c>
      <c r="F47" s="70">
        <v>344000</v>
      </c>
      <c r="G47" s="71" t="s">
        <v>105</v>
      </c>
      <c r="H47" s="71" t="s">
        <v>126</v>
      </c>
      <c r="I47" s="70" t="str">
        <f t="shared" si="3"/>
        <v/>
      </c>
      <c r="J47" s="66" t="s">
        <v>99</v>
      </c>
      <c r="K47" s="21"/>
      <c r="L47" s="66" t="s">
        <v>99</v>
      </c>
      <c r="N47" s="72">
        <f t="shared" si="2"/>
        <v>0</v>
      </c>
    </row>
    <row r="48" spans="1:14" ht="13" customHeight="1" x14ac:dyDescent="0.55000000000000004">
      <c r="A48" s="123" t="s">
        <v>130</v>
      </c>
      <c r="B48" s="89" t="s">
        <v>294</v>
      </c>
      <c r="C48" s="20"/>
      <c r="D48" s="66" t="s">
        <v>124</v>
      </c>
      <c r="E48" s="69" t="s">
        <v>125</v>
      </c>
      <c r="F48" s="70">
        <v>201000</v>
      </c>
      <c r="G48" s="71" t="s">
        <v>122</v>
      </c>
      <c r="H48" s="71" t="s">
        <v>126</v>
      </c>
      <c r="I48" s="70" t="str">
        <f t="shared" si="3"/>
        <v/>
      </c>
      <c r="J48" s="66" t="s">
        <v>99</v>
      </c>
      <c r="K48" s="21"/>
      <c r="L48" s="66" t="s">
        <v>99</v>
      </c>
      <c r="N48" s="72">
        <f t="shared" si="2"/>
        <v>0</v>
      </c>
    </row>
    <row r="49" spans="1:14" ht="13" customHeight="1" x14ac:dyDescent="0.55000000000000004">
      <c r="A49" s="123"/>
      <c r="B49" s="89" t="s">
        <v>295</v>
      </c>
      <c r="C49" s="20"/>
      <c r="D49" s="66" t="s">
        <v>124</v>
      </c>
      <c r="E49" s="69" t="s">
        <v>125</v>
      </c>
      <c r="F49" s="70">
        <v>302000</v>
      </c>
      <c r="G49" s="71" t="s">
        <v>122</v>
      </c>
      <c r="H49" s="71" t="s">
        <v>126</v>
      </c>
      <c r="I49" s="70" t="str">
        <f t="shared" si="3"/>
        <v/>
      </c>
      <c r="J49" s="66" t="s">
        <v>99</v>
      </c>
      <c r="K49" s="21"/>
      <c r="L49" s="66" t="s">
        <v>99</v>
      </c>
      <c r="N49" s="72">
        <f t="shared" si="2"/>
        <v>0</v>
      </c>
    </row>
    <row r="50" spans="1:14" ht="13" customHeight="1" x14ac:dyDescent="0.55000000000000004">
      <c r="A50" s="123" t="s">
        <v>129</v>
      </c>
      <c r="B50" s="89" t="s">
        <v>294</v>
      </c>
      <c r="C50" s="20"/>
      <c r="D50" s="66" t="s">
        <v>124</v>
      </c>
      <c r="E50" s="69" t="s">
        <v>125</v>
      </c>
      <c r="F50" s="70">
        <v>72000</v>
      </c>
      <c r="G50" s="71" t="s">
        <v>122</v>
      </c>
      <c r="H50" s="71" t="s">
        <v>126</v>
      </c>
      <c r="I50" s="70" t="str">
        <f t="shared" si="3"/>
        <v/>
      </c>
      <c r="J50" s="66" t="s">
        <v>99</v>
      </c>
      <c r="K50" s="21"/>
      <c r="L50" s="66" t="s">
        <v>99</v>
      </c>
      <c r="N50" s="72">
        <f t="shared" si="2"/>
        <v>0</v>
      </c>
    </row>
    <row r="51" spans="1:14" ht="13" customHeight="1" x14ac:dyDescent="0.55000000000000004">
      <c r="A51" s="123"/>
      <c r="B51" s="89" t="s">
        <v>295</v>
      </c>
      <c r="C51" s="20"/>
      <c r="D51" s="66" t="s">
        <v>124</v>
      </c>
      <c r="E51" s="69" t="s">
        <v>125</v>
      </c>
      <c r="F51" s="70">
        <v>123000</v>
      </c>
      <c r="G51" s="71" t="s">
        <v>122</v>
      </c>
      <c r="H51" s="71" t="s">
        <v>126</v>
      </c>
      <c r="I51" s="70" t="str">
        <f t="shared" si="3"/>
        <v/>
      </c>
      <c r="J51" s="66" t="s">
        <v>99</v>
      </c>
      <c r="K51" s="21"/>
      <c r="L51" s="66" t="s">
        <v>99</v>
      </c>
      <c r="N51" s="72">
        <f t="shared" si="2"/>
        <v>0</v>
      </c>
    </row>
    <row r="52" spans="1:14" ht="13" customHeight="1" x14ac:dyDescent="0.55000000000000004">
      <c r="A52" s="118" t="s">
        <v>121</v>
      </c>
      <c r="B52" s="89" t="s">
        <v>294</v>
      </c>
      <c r="C52" s="20"/>
      <c r="D52" s="66" t="s">
        <v>124</v>
      </c>
      <c r="E52" s="69" t="s">
        <v>125</v>
      </c>
      <c r="F52" s="70">
        <v>256000</v>
      </c>
      <c r="G52" s="71" t="s">
        <v>122</v>
      </c>
      <c r="H52" s="71" t="s">
        <v>126</v>
      </c>
      <c r="I52" s="70" t="str">
        <f t="shared" si="3"/>
        <v/>
      </c>
      <c r="J52" s="66" t="s">
        <v>99</v>
      </c>
      <c r="K52" s="21"/>
      <c r="L52" s="66" t="s">
        <v>99</v>
      </c>
      <c r="N52" s="72">
        <f t="shared" si="2"/>
        <v>0</v>
      </c>
    </row>
    <row r="53" spans="1:14" ht="13" customHeight="1" x14ac:dyDescent="0.55000000000000004">
      <c r="A53" s="118"/>
      <c r="B53" s="89" t="s">
        <v>295</v>
      </c>
      <c r="C53" s="20"/>
      <c r="D53" s="66" t="s">
        <v>124</v>
      </c>
      <c r="E53" s="69" t="s">
        <v>125</v>
      </c>
      <c r="F53" s="70">
        <v>384000</v>
      </c>
      <c r="G53" s="71" t="s">
        <v>122</v>
      </c>
      <c r="H53" s="71" t="s">
        <v>126</v>
      </c>
      <c r="I53" s="70" t="str">
        <f t="shared" si="3"/>
        <v/>
      </c>
      <c r="J53" s="66" t="s">
        <v>99</v>
      </c>
      <c r="K53" s="21"/>
      <c r="L53" s="66" t="s">
        <v>99</v>
      </c>
      <c r="N53" s="72">
        <f t="shared" si="2"/>
        <v>0</v>
      </c>
    </row>
    <row r="54" spans="1:14" ht="13" customHeight="1" x14ac:dyDescent="0.55000000000000004">
      <c r="A54" s="124" t="s">
        <v>268</v>
      </c>
      <c r="B54" s="125"/>
      <c r="C54" s="125"/>
      <c r="D54" s="125"/>
      <c r="E54" s="125"/>
      <c r="F54" s="125"/>
      <c r="G54" s="125"/>
      <c r="H54" s="125"/>
      <c r="I54" s="125"/>
      <c r="J54" s="126"/>
      <c r="K54" s="21"/>
      <c r="L54" s="66" t="s">
        <v>99</v>
      </c>
      <c r="N54" s="72">
        <f t="shared" ref="N54:N55" si="4">SUM(K54)</f>
        <v>0</v>
      </c>
    </row>
    <row r="55" spans="1:14" ht="13" customHeight="1" x14ac:dyDescent="0.55000000000000004">
      <c r="A55" s="119" t="s">
        <v>269</v>
      </c>
      <c r="B55" s="120"/>
      <c r="C55" s="120"/>
      <c r="D55" s="120"/>
      <c r="E55" s="120"/>
      <c r="F55" s="120"/>
      <c r="G55" s="120"/>
      <c r="H55" s="120"/>
      <c r="I55" s="120"/>
      <c r="J55" s="121"/>
      <c r="K55" s="21"/>
      <c r="L55" s="66" t="s">
        <v>99</v>
      </c>
      <c r="N55" s="72">
        <f t="shared" si="4"/>
        <v>0</v>
      </c>
    </row>
    <row r="56" spans="1:14" ht="13" customHeight="1" x14ac:dyDescent="0.55000000000000004">
      <c r="A56" s="118" t="s">
        <v>132</v>
      </c>
      <c r="B56" s="118"/>
      <c r="C56" s="118"/>
      <c r="D56" s="118"/>
      <c r="E56" s="118"/>
      <c r="F56" s="118"/>
      <c r="G56" s="118"/>
      <c r="H56" s="118"/>
      <c r="I56" s="118"/>
      <c r="J56" s="118"/>
      <c r="K56" s="73" t="str">
        <f>IF(SUM(N35:N55)=0,"",SUM(N35:N55))</f>
        <v/>
      </c>
      <c r="L56" s="66" t="s">
        <v>99</v>
      </c>
      <c r="M56" s="64" t="s">
        <v>149</v>
      </c>
    </row>
    <row r="58" spans="1:14" ht="13" customHeight="1" x14ac:dyDescent="0.55000000000000004">
      <c r="A58" s="127" t="s">
        <v>134</v>
      </c>
      <c r="B58" s="127"/>
      <c r="C58" s="127"/>
      <c r="D58" s="127"/>
      <c r="E58" s="127"/>
      <c r="F58" s="127"/>
      <c r="G58" s="127"/>
      <c r="H58" s="127"/>
      <c r="I58" s="127"/>
      <c r="J58" s="127"/>
      <c r="K58" s="127"/>
      <c r="L58" s="127"/>
    </row>
    <row r="59" spans="1:14" ht="13" customHeight="1" x14ac:dyDescent="0.55000000000000004">
      <c r="A59" s="122" t="s">
        <v>128</v>
      </c>
      <c r="B59" s="122"/>
      <c r="C59" s="122" t="s">
        <v>102</v>
      </c>
      <c r="D59" s="122"/>
      <c r="E59" s="122" t="s">
        <v>103</v>
      </c>
      <c r="F59" s="122"/>
      <c r="G59" s="122"/>
      <c r="H59" s="122"/>
      <c r="I59" s="122"/>
      <c r="J59" s="122"/>
      <c r="K59" s="122" t="s">
        <v>104</v>
      </c>
      <c r="L59" s="122"/>
      <c r="M59" s="65"/>
      <c r="N59" s="64" t="s">
        <v>133</v>
      </c>
    </row>
    <row r="60" spans="1:14" ht="13" customHeight="1" x14ac:dyDescent="0.55000000000000004">
      <c r="A60" s="118" t="s">
        <v>135</v>
      </c>
      <c r="B60" s="118"/>
      <c r="C60" s="20"/>
      <c r="D60" s="66" t="s">
        <v>142</v>
      </c>
      <c r="E60" s="69" t="s">
        <v>125</v>
      </c>
      <c r="F60" s="70">
        <v>498000</v>
      </c>
      <c r="G60" s="71" t="s">
        <v>144</v>
      </c>
      <c r="H60" s="71" t="s">
        <v>126</v>
      </c>
      <c r="I60" s="70" t="str">
        <f>IF(C60="","",F60)</f>
        <v/>
      </c>
      <c r="J60" s="66" t="s">
        <v>99</v>
      </c>
      <c r="K60" s="21"/>
      <c r="L60" s="66" t="s">
        <v>99</v>
      </c>
      <c r="N60" s="72">
        <f t="shared" ref="N60:N63" si="5">MIN(SUM(I60),SUM(K60))</f>
        <v>0</v>
      </c>
    </row>
    <row r="61" spans="1:14" ht="13" customHeight="1" x14ac:dyDescent="0.55000000000000004">
      <c r="A61" s="118" t="s">
        <v>136</v>
      </c>
      <c r="B61" s="118"/>
      <c r="C61" s="20"/>
      <c r="D61" s="66" t="s">
        <v>142</v>
      </c>
      <c r="E61" s="69" t="s">
        <v>125</v>
      </c>
      <c r="F61" s="70">
        <v>416000</v>
      </c>
      <c r="G61" s="71" t="s">
        <v>144</v>
      </c>
      <c r="H61" s="71" t="s">
        <v>126</v>
      </c>
      <c r="I61" s="70" t="str">
        <f t="shared" ref="I61:I63" si="6">IF(C61="","",C61*F61)</f>
        <v/>
      </c>
      <c r="J61" s="66" t="s">
        <v>99</v>
      </c>
      <c r="K61" s="21"/>
      <c r="L61" s="66" t="s">
        <v>99</v>
      </c>
      <c r="N61" s="72">
        <f t="shared" si="5"/>
        <v>0</v>
      </c>
    </row>
    <row r="62" spans="1:14" ht="13" customHeight="1" x14ac:dyDescent="0.55000000000000004">
      <c r="A62" s="118" t="s">
        <v>138</v>
      </c>
      <c r="B62" s="118"/>
      <c r="C62" s="20"/>
      <c r="D62" s="66" t="s">
        <v>142</v>
      </c>
      <c r="E62" s="69" t="s">
        <v>125</v>
      </c>
      <c r="F62" s="70">
        <v>273000</v>
      </c>
      <c r="G62" s="71" t="s">
        <v>144</v>
      </c>
      <c r="H62" s="71" t="s">
        <v>126</v>
      </c>
      <c r="I62" s="70" t="str">
        <f t="shared" si="6"/>
        <v/>
      </c>
      <c r="J62" s="66" t="s">
        <v>99</v>
      </c>
      <c r="K62" s="21"/>
      <c r="L62" s="66" t="s">
        <v>99</v>
      </c>
      <c r="N62" s="72">
        <f t="shared" si="5"/>
        <v>0</v>
      </c>
    </row>
    <row r="63" spans="1:14" ht="13" customHeight="1" x14ac:dyDescent="0.55000000000000004">
      <c r="A63" s="118" t="s">
        <v>137</v>
      </c>
      <c r="B63" s="118"/>
      <c r="C63" s="20"/>
      <c r="D63" s="66" t="s">
        <v>142</v>
      </c>
      <c r="E63" s="69" t="s">
        <v>125</v>
      </c>
      <c r="F63" s="70">
        <v>58000</v>
      </c>
      <c r="G63" s="71" t="s">
        <v>145</v>
      </c>
      <c r="H63" s="71" t="s">
        <v>126</v>
      </c>
      <c r="I63" s="70" t="str">
        <f t="shared" si="6"/>
        <v/>
      </c>
      <c r="J63" s="66" t="s">
        <v>99</v>
      </c>
      <c r="K63" s="21"/>
      <c r="L63" s="66" t="s">
        <v>99</v>
      </c>
      <c r="N63" s="72">
        <f t="shared" si="5"/>
        <v>0</v>
      </c>
    </row>
    <row r="64" spans="1:14" ht="13" customHeight="1" x14ac:dyDescent="0.55000000000000004">
      <c r="A64" s="118" t="s">
        <v>139</v>
      </c>
      <c r="B64" s="118"/>
      <c r="C64" s="20"/>
      <c r="D64" s="66" t="s">
        <v>143</v>
      </c>
      <c r="E64" s="74"/>
      <c r="F64" s="75"/>
      <c r="G64" s="75"/>
      <c r="H64" s="75"/>
      <c r="I64" s="75"/>
      <c r="J64" s="76"/>
      <c r="K64" s="21"/>
      <c r="L64" s="66" t="s">
        <v>99</v>
      </c>
      <c r="N64" s="72">
        <f t="shared" ref="N64:N69" si="7">SUM(K64)</f>
        <v>0</v>
      </c>
    </row>
    <row r="65" spans="1:14" ht="13" customHeight="1" x14ac:dyDescent="0.55000000000000004">
      <c r="A65" s="123" t="s">
        <v>292</v>
      </c>
      <c r="B65" s="118"/>
      <c r="C65" s="20"/>
      <c r="D65" s="66" t="s">
        <v>143</v>
      </c>
      <c r="E65" s="85"/>
      <c r="F65" s="86"/>
      <c r="G65" s="86"/>
      <c r="H65" s="86"/>
      <c r="I65" s="86"/>
      <c r="J65" s="87"/>
      <c r="K65" s="21"/>
      <c r="L65" s="66" t="s">
        <v>99</v>
      </c>
      <c r="N65" s="72">
        <f t="shared" si="7"/>
        <v>0</v>
      </c>
    </row>
    <row r="66" spans="1:14" ht="13" customHeight="1" x14ac:dyDescent="0.55000000000000004">
      <c r="A66" s="118" t="s">
        <v>140</v>
      </c>
      <c r="B66" s="118"/>
      <c r="C66" s="20"/>
      <c r="D66" s="66" t="s">
        <v>143</v>
      </c>
      <c r="E66" s="69" t="s">
        <v>125</v>
      </c>
      <c r="F66" s="70">
        <v>510000</v>
      </c>
      <c r="G66" s="71" t="s">
        <v>145</v>
      </c>
      <c r="H66" s="71" t="s">
        <v>126</v>
      </c>
      <c r="I66" s="70" t="str">
        <f t="shared" ref="I66" si="8">IF(C66="","",C66*F66)</f>
        <v/>
      </c>
      <c r="J66" s="66" t="s">
        <v>99</v>
      </c>
      <c r="K66" s="21"/>
      <c r="L66" s="66" t="s">
        <v>99</v>
      </c>
      <c r="N66" s="72">
        <f t="shared" si="7"/>
        <v>0</v>
      </c>
    </row>
    <row r="67" spans="1:14" ht="13" customHeight="1" x14ac:dyDescent="0.55000000000000004">
      <c r="A67" s="118" t="s">
        <v>141</v>
      </c>
      <c r="B67" s="118"/>
      <c r="C67" s="20"/>
      <c r="D67" s="66" t="s">
        <v>143</v>
      </c>
      <c r="E67" s="77"/>
      <c r="F67" s="78"/>
      <c r="G67" s="78"/>
      <c r="H67" s="78"/>
      <c r="I67" s="78"/>
      <c r="J67" s="79"/>
      <c r="K67" s="21"/>
      <c r="L67" s="66" t="s">
        <v>99</v>
      </c>
      <c r="N67" s="72">
        <f t="shared" si="7"/>
        <v>0</v>
      </c>
    </row>
    <row r="68" spans="1:14" ht="13" customHeight="1" x14ac:dyDescent="0.55000000000000004">
      <c r="A68" s="119" t="s">
        <v>270</v>
      </c>
      <c r="B68" s="120"/>
      <c r="C68" s="120"/>
      <c r="D68" s="120"/>
      <c r="E68" s="120"/>
      <c r="F68" s="120"/>
      <c r="G68" s="120"/>
      <c r="H68" s="120"/>
      <c r="I68" s="120"/>
      <c r="J68" s="121"/>
      <c r="K68" s="21"/>
      <c r="L68" s="66" t="s">
        <v>99</v>
      </c>
      <c r="N68" s="72">
        <f t="shared" si="7"/>
        <v>0</v>
      </c>
    </row>
    <row r="69" spans="1:14" ht="13" customHeight="1" x14ac:dyDescent="0.55000000000000004">
      <c r="A69" s="119" t="s">
        <v>270</v>
      </c>
      <c r="B69" s="120"/>
      <c r="C69" s="120"/>
      <c r="D69" s="120"/>
      <c r="E69" s="120"/>
      <c r="F69" s="120"/>
      <c r="G69" s="120"/>
      <c r="H69" s="120"/>
      <c r="I69" s="120"/>
      <c r="J69" s="121"/>
      <c r="K69" s="21"/>
      <c r="L69" s="66" t="s">
        <v>99</v>
      </c>
      <c r="N69" s="72">
        <f t="shared" si="7"/>
        <v>0</v>
      </c>
    </row>
    <row r="70" spans="1:14" ht="13" customHeight="1" x14ac:dyDescent="0.55000000000000004">
      <c r="A70" s="118" t="s">
        <v>132</v>
      </c>
      <c r="B70" s="118"/>
      <c r="C70" s="118"/>
      <c r="D70" s="118"/>
      <c r="E70" s="118"/>
      <c r="F70" s="118"/>
      <c r="G70" s="118"/>
      <c r="H70" s="118"/>
      <c r="I70" s="118"/>
      <c r="J70" s="118"/>
      <c r="K70" s="73" t="str">
        <f>IF(SUM(N60:N69)=0,"",SUM(N60:N69))</f>
        <v/>
      </c>
      <c r="L70" s="66" t="s">
        <v>99</v>
      </c>
      <c r="M70" s="64" t="s">
        <v>150</v>
      </c>
    </row>
    <row r="72" spans="1:14" ht="13" customHeight="1" x14ac:dyDescent="0.55000000000000004">
      <c r="A72" s="117" t="s">
        <v>146</v>
      </c>
      <c r="B72" s="117"/>
      <c r="C72" s="117"/>
      <c r="D72" s="117"/>
      <c r="E72" s="117"/>
      <c r="F72" s="117"/>
      <c r="G72" s="117"/>
      <c r="H72" s="117"/>
      <c r="I72" s="117"/>
      <c r="J72" s="117"/>
      <c r="K72" s="117"/>
      <c r="L72" s="117"/>
    </row>
    <row r="73" spans="1:14" ht="13" customHeight="1" x14ac:dyDescent="0.55000000000000004">
      <c r="A73" s="118" t="s">
        <v>147</v>
      </c>
      <c r="B73" s="118"/>
      <c r="C73" s="118"/>
      <c r="D73" s="118"/>
      <c r="E73" s="118"/>
      <c r="F73" s="118"/>
      <c r="G73" s="118"/>
      <c r="H73" s="118"/>
      <c r="I73" s="118"/>
      <c r="J73" s="118"/>
      <c r="K73" s="21"/>
      <c r="L73" s="66" t="s">
        <v>99</v>
      </c>
      <c r="M73" s="64" t="s">
        <v>151</v>
      </c>
      <c r="N73" s="72"/>
    </row>
    <row r="75" spans="1:14" ht="13" customHeight="1" x14ac:dyDescent="0.55000000000000004">
      <c r="A75" s="127" t="s">
        <v>77</v>
      </c>
      <c r="B75" s="127"/>
      <c r="C75" s="127"/>
      <c r="D75" s="127"/>
      <c r="E75" s="127"/>
      <c r="F75" s="127"/>
      <c r="G75" s="127"/>
      <c r="H75" s="127"/>
      <c r="I75" s="127"/>
      <c r="J75" s="127"/>
      <c r="K75" s="127"/>
      <c r="L75" s="127"/>
    </row>
    <row r="76" spans="1:14" ht="13" customHeight="1" x14ac:dyDescent="0.55000000000000004">
      <c r="A76" s="118" t="s">
        <v>147</v>
      </c>
      <c r="B76" s="118"/>
      <c r="C76" s="118"/>
      <c r="D76" s="118"/>
      <c r="E76" s="118"/>
      <c r="F76" s="118"/>
      <c r="G76" s="118"/>
      <c r="H76" s="118"/>
      <c r="I76" s="118"/>
      <c r="J76" s="118"/>
      <c r="K76" s="21"/>
      <c r="L76" s="66" t="s">
        <v>99</v>
      </c>
      <c r="M76" s="64" t="s">
        <v>152</v>
      </c>
      <c r="N76" s="72"/>
    </row>
    <row r="78" spans="1:14" ht="13" customHeight="1" x14ac:dyDescent="0.55000000000000004">
      <c r="A78" s="127" t="s">
        <v>8</v>
      </c>
      <c r="B78" s="127"/>
      <c r="C78" s="127"/>
      <c r="D78" s="127"/>
      <c r="E78" s="127"/>
      <c r="F78" s="127"/>
      <c r="G78" s="127"/>
      <c r="H78" s="127"/>
      <c r="I78" s="127"/>
      <c r="J78" s="127"/>
      <c r="K78" s="127"/>
      <c r="L78" s="127"/>
    </row>
    <row r="79" spans="1:14" ht="13" customHeight="1" x14ac:dyDescent="0.55000000000000004">
      <c r="A79" s="118" t="s">
        <v>286</v>
      </c>
      <c r="B79" s="118"/>
      <c r="C79" s="118"/>
      <c r="D79" s="118"/>
      <c r="E79" s="118"/>
      <c r="F79" s="118"/>
      <c r="G79" s="118"/>
      <c r="H79" s="118"/>
      <c r="I79" s="118"/>
      <c r="J79" s="118"/>
      <c r="K79" s="73" t="str">
        <f>IF(AND(K31="",K56=""),"",IF(K31="",0,K31)+IF(K56="",0,K56)+IF(K70="",0,K70)+K73+K76)</f>
        <v/>
      </c>
      <c r="L79" s="66" t="s">
        <v>99</v>
      </c>
    </row>
    <row r="81" spans="1:14" ht="13" customHeight="1" x14ac:dyDescent="0.55000000000000004">
      <c r="A81" s="128" t="s">
        <v>154</v>
      </c>
      <c r="B81" s="128"/>
      <c r="C81" s="128"/>
      <c r="D81" s="128"/>
      <c r="E81" s="128"/>
      <c r="F81" s="128"/>
      <c r="G81" s="128"/>
      <c r="H81" s="128"/>
      <c r="I81" s="128"/>
      <c r="J81" s="128"/>
      <c r="K81" s="128"/>
      <c r="L81" s="128"/>
      <c r="N81" s="64" t="s">
        <v>160</v>
      </c>
    </row>
    <row r="82" spans="1:14" ht="13" customHeight="1" x14ac:dyDescent="0.55000000000000004">
      <c r="A82" s="118" t="s">
        <v>159</v>
      </c>
      <c r="B82" s="118"/>
      <c r="C82" s="118"/>
      <c r="D82" s="118"/>
      <c r="E82" s="118"/>
      <c r="F82" s="118"/>
      <c r="G82" s="118"/>
      <c r="H82" s="118"/>
      <c r="I82" s="118"/>
      <c r="J82" s="118"/>
      <c r="K82" s="73" t="str">
        <f>IF(AND(K31="",K56=""),"",SUM(K31,K56))</f>
        <v/>
      </c>
      <c r="L82" s="66" t="s">
        <v>99</v>
      </c>
      <c r="M82" s="64" t="s">
        <v>155</v>
      </c>
      <c r="N82" s="72"/>
    </row>
    <row r="83" spans="1:14" ht="13" customHeight="1" x14ac:dyDescent="0.55000000000000004">
      <c r="A83" s="118" t="s">
        <v>161</v>
      </c>
      <c r="B83" s="118"/>
      <c r="C83" s="118"/>
      <c r="D83" s="118"/>
      <c r="E83" s="118"/>
      <c r="F83" s="118"/>
      <c r="G83" s="118"/>
      <c r="H83" s="118"/>
      <c r="I83" s="118"/>
      <c r="J83" s="118"/>
      <c r="K83" s="73" t="str">
        <f>IF(K82="","",IF(IF(K70="",0,K70)&gt;K82,K82*2,K82+IF(K70="",0,K70)))</f>
        <v/>
      </c>
      <c r="L83" s="66" t="s">
        <v>99</v>
      </c>
      <c r="M83" s="64" t="s">
        <v>156</v>
      </c>
      <c r="N83" s="72"/>
    </row>
    <row r="84" spans="1:14" ht="13" customHeight="1" x14ac:dyDescent="0.55000000000000004">
      <c r="A84" s="118" t="str">
        <f>"省エネ改修工事に係る補助金額の算定（⑦×23％（限度額"&amp;IF(N84=0,"　　　　",TEXT(N84,"#,###"))&amp;"円））"</f>
        <v>省エネ改修工事に係る補助金額の算定（⑦×23％（限度額　　　　円））</v>
      </c>
      <c r="B84" s="118"/>
      <c r="C84" s="118"/>
      <c r="D84" s="118"/>
      <c r="E84" s="118"/>
      <c r="F84" s="118"/>
      <c r="G84" s="118"/>
      <c r="H84" s="118"/>
      <c r="I84" s="118"/>
      <c r="J84" s="118"/>
      <c r="K84" s="73" t="str">
        <f>IF(K83="","",IF(K83*0.23&gt;N84,N84,K83*0.23))</f>
        <v/>
      </c>
      <c r="L84" s="66" t="s">
        <v>99</v>
      </c>
      <c r="M84" s="64" t="s">
        <v>157</v>
      </c>
      <c r="N84" s="72">
        <f>IF(K31="",IF(K56="",0,1025000),755000)</f>
        <v>0</v>
      </c>
    </row>
    <row r="85" spans="1:14" ht="13" customHeight="1" x14ac:dyDescent="0.55000000000000004">
      <c r="A85" s="119" t="s">
        <v>288</v>
      </c>
      <c r="B85" s="120"/>
      <c r="C85" s="120"/>
      <c r="D85" s="120"/>
      <c r="E85" s="120"/>
      <c r="F85" s="120"/>
      <c r="G85" s="120"/>
      <c r="H85" s="120"/>
      <c r="I85" s="120"/>
      <c r="J85" s="121"/>
      <c r="K85" s="73" t="str">
        <f>IF(K84="","",K73*2/3+K76*2/3)</f>
        <v/>
      </c>
      <c r="L85" s="66" t="s">
        <v>99</v>
      </c>
      <c r="M85" s="64" t="s">
        <v>158</v>
      </c>
      <c r="N85" s="72"/>
    </row>
    <row r="86" spans="1:14" ht="13" customHeight="1" x14ac:dyDescent="0.55000000000000004">
      <c r="A86" s="118" t="s">
        <v>298</v>
      </c>
      <c r="B86" s="118"/>
      <c r="C86" s="118"/>
      <c r="D86" s="118"/>
      <c r="E86" s="118"/>
      <c r="F86" s="118"/>
      <c r="G86" s="118"/>
      <c r="H86" s="118"/>
      <c r="I86" s="118"/>
      <c r="J86" s="118"/>
      <c r="K86" s="73" t="str">
        <f>IF(K84="","",ROUNDDOWN(IF(K84+K85&gt;N86,N86,K84+K85),-3))</f>
        <v/>
      </c>
      <c r="L86" s="66" t="s">
        <v>99</v>
      </c>
      <c r="N86" s="72">
        <v>1200000</v>
      </c>
    </row>
    <row r="87" spans="1:14" ht="13" customHeight="1" x14ac:dyDescent="0.55000000000000004">
      <c r="A87" s="81"/>
      <c r="B87" s="81"/>
      <c r="C87" s="81"/>
      <c r="D87" s="81"/>
      <c r="E87" s="81"/>
      <c r="F87" s="81"/>
      <c r="G87" s="81"/>
      <c r="H87" s="81"/>
      <c r="I87" s="81"/>
      <c r="J87" s="81"/>
      <c r="K87" s="81"/>
      <c r="L87" s="81"/>
      <c r="M87" s="81"/>
    </row>
    <row r="88" spans="1:14" ht="13" customHeight="1" x14ac:dyDescent="0.55000000000000004">
      <c r="A88" s="65"/>
      <c r="B88" s="65"/>
      <c r="C88" s="65"/>
      <c r="D88" s="65"/>
      <c r="E88" s="65"/>
      <c r="F88" s="65"/>
      <c r="G88" s="65"/>
      <c r="H88" s="65"/>
      <c r="I88" s="65"/>
      <c r="J88" s="65"/>
      <c r="K88" s="65"/>
      <c r="L88" s="65"/>
      <c r="M88" s="65"/>
    </row>
    <row r="92" spans="1:14" ht="13" customHeight="1" x14ac:dyDescent="0.55000000000000004">
      <c r="A92" s="80"/>
      <c r="B92" s="80"/>
      <c r="C92" s="80"/>
      <c r="D92" s="80"/>
      <c r="E92" s="80"/>
      <c r="G92" s="82"/>
      <c r="H92" s="82"/>
      <c r="I92" s="82"/>
      <c r="J92" s="82"/>
      <c r="K92" s="82"/>
    </row>
    <row r="95" spans="1:14" ht="13" customHeight="1" x14ac:dyDescent="0.55000000000000004">
      <c r="A95" s="80"/>
      <c r="B95" s="80"/>
      <c r="C95" s="80"/>
      <c r="D95" s="80"/>
      <c r="E95" s="80"/>
      <c r="G95" s="82"/>
      <c r="H95" s="82"/>
      <c r="I95" s="82"/>
      <c r="J95" s="82"/>
      <c r="K95" s="82"/>
    </row>
    <row r="99" spans="11:11" ht="13" customHeight="1" x14ac:dyDescent="0.55000000000000004">
      <c r="K99" s="65"/>
    </row>
    <row r="100" spans="11:11" ht="13" customHeight="1" x14ac:dyDescent="0.55000000000000004">
      <c r="K100" s="65"/>
    </row>
    <row r="104" spans="11:11" ht="13" customHeight="1" x14ac:dyDescent="0.55000000000000004">
      <c r="K104" s="65"/>
    </row>
    <row r="105" spans="11:11" ht="13" customHeight="1" x14ac:dyDescent="0.55000000000000004">
      <c r="K105" s="65"/>
    </row>
    <row r="106" spans="11:11" ht="13" customHeight="1" x14ac:dyDescent="0.55000000000000004">
      <c r="K106" s="65"/>
    </row>
    <row r="107" spans="11:11" ht="13" customHeight="1" x14ac:dyDescent="0.55000000000000004">
      <c r="K107" s="65"/>
    </row>
    <row r="108" spans="11:11" ht="13" customHeight="1" x14ac:dyDescent="0.55000000000000004">
      <c r="K108" s="65"/>
    </row>
    <row r="109" spans="11:11" ht="13" customHeight="1" x14ac:dyDescent="0.55000000000000004">
      <c r="K109" s="65"/>
    </row>
    <row r="110" spans="11:11" ht="13" customHeight="1" x14ac:dyDescent="0.55000000000000004">
      <c r="K110" s="65"/>
    </row>
    <row r="111" spans="11:11" ht="13" customHeight="1" x14ac:dyDescent="0.55000000000000004">
      <c r="K111" s="65"/>
    </row>
    <row r="112" spans="11:11" ht="13" customHeight="1" x14ac:dyDescent="0.55000000000000004">
      <c r="K112" s="65"/>
    </row>
    <row r="113" spans="2:11" ht="13" customHeight="1" x14ac:dyDescent="0.55000000000000004">
      <c r="K113" s="65"/>
    </row>
    <row r="114" spans="2:11" ht="13" customHeight="1" x14ac:dyDescent="0.55000000000000004">
      <c r="K114" s="65"/>
    </row>
    <row r="115" spans="2:11" ht="13" customHeight="1" x14ac:dyDescent="0.55000000000000004">
      <c r="B115" s="80"/>
      <c r="C115" s="80"/>
      <c r="D115" s="80"/>
      <c r="E115" s="80"/>
      <c r="G115" s="82"/>
      <c r="H115" s="82"/>
      <c r="I115" s="82"/>
      <c r="J115" s="82"/>
      <c r="K115" s="82"/>
    </row>
    <row r="119" spans="2:11" ht="13" customHeight="1" x14ac:dyDescent="0.55000000000000004">
      <c r="B119" s="81"/>
      <c r="C119" s="81"/>
      <c r="D119" s="81"/>
      <c r="E119" s="81"/>
      <c r="F119" s="81"/>
      <c r="G119" s="81"/>
      <c r="H119" s="81"/>
      <c r="K119" s="65"/>
    </row>
    <row r="120" spans="2:11" ht="13" customHeight="1" x14ac:dyDescent="0.55000000000000004">
      <c r="B120" s="81"/>
      <c r="C120" s="81"/>
      <c r="D120" s="81"/>
      <c r="E120" s="81"/>
      <c r="F120" s="81"/>
      <c r="G120" s="81"/>
      <c r="H120" s="81"/>
      <c r="K120" s="65"/>
    </row>
    <row r="121" spans="2:11" ht="13" customHeight="1" x14ac:dyDescent="0.55000000000000004">
      <c r="K121" s="65"/>
    </row>
    <row r="122" spans="2:11" ht="13" customHeight="1" x14ac:dyDescent="0.55000000000000004">
      <c r="K122" s="65"/>
    </row>
    <row r="131" spans="1:13" ht="13" customHeight="1" x14ac:dyDescent="0.55000000000000004">
      <c r="A131" s="80"/>
      <c r="B131" s="80"/>
      <c r="C131" s="80"/>
      <c r="D131" s="80"/>
      <c r="E131" s="80"/>
      <c r="G131" s="82"/>
      <c r="H131" s="82"/>
      <c r="I131" s="82"/>
      <c r="J131" s="82"/>
      <c r="K131" s="82"/>
    </row>
    <row r="135" spans="1:13" ht="13" customHeight="1" x14ac:dyDescent="0.55000000000000004">
      <c r="A135" s="81"/>
      <c r="B135" s="81"/>
      <c r="C135" s="81"/>
      <c r="D135" s="81"/>
      <c r="E135" s="81"/>
      <c r="F135" s="81"/>
      <c r="G135" s="81"/>
      <c r="H135" s="81"/>
      <c r="I135" s="81"/>
      <c r="J135" s="81"/>
      <c r="K135" s="81"/>
      <c r="L135" s="81"/>
      <c r="M135" s="81"/>
    </row>
  </sheetData>
  <mergeCells count="61">
    <mergeCell ref="A82:J82"/>
    <mergeCell ref="A83:J83"/>
    <mergeCell ref="A84:J84"/>
    <mergeCell ref="A85:J85"/>
    <mergeCell ref="A86:J86"/>
    <mergeCell ref="A81:L81"/>
    <mergeCell ref="A66:B66"/>
    <mergeCell ref="A67:B67"/>
    <mergeCell ref="A68:J68"/>
    <mergeCell ref="A69:J69"/>
    <mergeCell ref="A70:J70"/>
    <mergeCell ref="A72:L72"/>
    <mergeCell ref="A73:J73"/>
    <mergeCell ref="A75:L75"/>
    <mergeCell ref="A76:J76"/>
    <mergeCell ref="A78:L78"/>
    <mergeCell ref="A79:J79"/>
    <mergeCell ref="A65:B65"/>
    <mergeCell ref="A54:J54"/>
    <mergeCell ref="A55:J55"/>
    <mergeCell ref="A56:J56"/>
    <mergeCell ref="A58:L58"/>
    <mergeCell ref="A59:B59"/>
    <mergeCell ref="C59:D59"/>
    <mergeCell ref="E59:J59"/>
    <mergeCell ref="K59:L59"/>
    <mergeCell ref="A60:B60"/>
    <mergeCell ref="A61:B61"/>
    <mergeCell ref="A62:B62"/>
    <mergeCell ref="A63:B63"/>
    <mergeCell ref="A64:B64"/>
    <mergeCell ref="A52:A53"/>
    <mergeCell ref="A31:J31"/>
    <mergeCell ref="A33:L33"/>
    <mergeCell ref="C34:D34"/>
    <mergeCell ref="E34:J34"/>
    <mergeCell ref="K34:L34"/>
    <mergeCell ref="A35:A37"/>
    <mergeCell ref="A38:A40"/>
    <mergeCell ref="A41:A43"/>
    <mergeCell ref="A44:A47"/>
    <mergeCell ref="A48:A49"/>
    <mergeCell ref="A50:A51"/>
    <mergeCell ref="A30:J30"/>
    <mergeCell ref="C9:D9"/>
    <mergeCell ref="E9:J9"/>
    <mergeCell ref="K9:L9"/>
    <mergeCell ref="A10:A12"/>
    <mergeCell ref="A13:A15"/>
    <mergeCell ref="A16:A18"/>
    <mergeCell ref="A19:A22"/>
    <mergeCell ref="A23:A24"/>
    <mergeCell ref="A25:A26"/>
    <mergeCell ref="A27:A28"/>
    <mergeCell ref="A29:J29"/>
    <mergeCell ref="A8:L8"/>
    <mergeCell ref="A1:L1"/>
    <mergeCell ref="A2:L2"/>
    <mergeCell ref="A4:J4"/>
    <mergeCell ref="K4:L4"/>
    <mergeCell ref="A6:J6"/>
  </mergeCells>
  <phoneticPr fontId="2"/>
  <dataValidations count="1">
    <dataValidation type="list" allowBlank="1" showInputMessage="1" showErrorMessage="1" sqref="K104:K114 K99:K100 K119 K121:K122" xr:uid="{87A0B7D2-8F4A-41D2-B29C-7FAE8C474F9E}">
      <formula1>"□,☑"</formula1>
    </dataValidation>
  </dataValidations>
  <printOptions horizontalCentered="1"/>
  <pageMargins left="0.78740157480314965" right="0.78740157480314965" top="0.59055118110236227" bottom="0.59055118110236227" header="0" footer="0"/>
  <pageSetup paperSize="9" fitToHeight="2" orientation="portrait" r:id="rId1"/>
  <rowBreaks count="2" manualBreakCount="2">
    <brk id="51" max="16383" man="1"/>
    <brk id="8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0"/>
  <sheetViews>
    <sheetView view="pageBreakPreview" zoomScale="40" zoomScaleNormal="100" zoomScaleSheetLayoutView="100" workbookViewId="0">
      <selection activeCell="G16" sqref="G16"/>
    </sheetView>
  </sheetViews>
  <sheetFormatPr defaultColWidth="9" defaultRowHeight="16" customHeight="1" x14ac:dyDescent="0.55000000000000004"/>
  <cols>
    <col min="1" max="1" width="2.58203125" style="2" customWidth="1"/>
    <col min="2" max="2" width="26.58203125" style="2" customWidth="1"/>
    <col min="3" max="3" width="2.58203125" style="2" customWidth="1"/>
    <col min="4" max="4" width="18.58203125" style="2" customWidth="1"/>
    <col min="5" max="5" width="2.58203125" style="2" customWidth="1"/>
    <col min="6" max="6" width="2.58203125" style="3" customWidth="1"/>
    <col min="7" max="7" width="18.58203125" style="2" customWidth="1"/>
    <col min="8" max="8" width="2.58203125" style="2" customWidth="1"/>
    <col min="9" max="16384" width="9" style="2"/>
  </cols>
  <sheetData>
    <row r="1" spans="1:8" ht="16" customHeight="1" x14ac:dyDescent="0.55000000000000004">
      <c r="A1" s="90" t="s">
        <v>263</v>
      </c>
      <c r="B1" s="90"/>
      <c r="C1" s="90"/>
      <c r="D1" s="90"/>
      <c r="E1" s="90"/>
      <c r="F1" s="90"/>
      <c r="G1" s="90"/>
      <c r="H1" s="90"/>
    </row>
    <row r="2" spans="1:8" ht="16" customHeight="1" x14ac:dyDescent="0.55000000000000004">
      <c r="A2" s="103" t="s">
        <v>28</v>
      </c>
      <c r="B2" s="103"/>
      <c r="C2" s="103"/>
      <c r="D2" s="103"/>
      <c r="E2" s="103"/>
      <c r="F2" s="103"/>
      <c r="G2" s="103"/>
      <c r="H2" s="103"/>
    </row>
    <row r="3" spans="1:8" ht="6" customHeight="1" x14ac:dyDescent="0.55000000000000004">
      <c r="F3" s="2"/>
    </row>
    <row r="4" spans="1:8" s="5" customFormat="1" ht="80.150000000000006" customHeight="1" x14ac:dyDescent="0.55000000000000004">
      <c r="A4" s="138" t="s">
        <v>215</v>
      </c>
      <c r="B4" s="138"/>
      <c r="C4" s="138"/>
      <c r="D4" s="138"/>
      <c r="E4" s="138"/>
      <c r="F4" s="138"/>
      <c r="G4" s="138"/>
      <c r="H4" s="138"/>
    </row>
    <row r="5" spans="1:8" ht="6" customHeight="1" x14ac:dyDescent="0.55000000000000004">
      <c r="A5" s="139">
        <v>1</v>
      </c>
      <c r="B5" s="6"/>
      <c r="C5" s="6"/>
      <c r="D5" s="6"/>
      <c r="E5" s="6"/>
      <c r="F5" s="6"/>
      <c r="G5" s="6"/>
      <c r="H5" s="7"/>
    </row>
    <row r="6" spans="1:8" ht="16" customHeight="1" x14ac:dyDescent="0.55000000000000004">
      <c r="A6" s="140"/>
      <c r="B6" s="3" t="s">
        <v>11</v>
      </c>
      <c r="C6" s="3" t="s">
        <v>4</v>
      </c>
      <c r="D6" s="95"/>
      <c r="E6" s="96"/>
      <c r="F6" s="96"/>
      <c r="G6" s="97"/>
      <c r="H6" s="8" t="s">
        <v>5</v>
      </c>
    </row>
    <row r="7" spans="1:8" ht="16" customHeight="1" x14ac:dyDescent="0.55000000000000004">
      <c r="A7" s="140"/>
      <c r="B7" s="3" t="s">
        <v>164</v>
      </c>
      <c r="C7" s="3" t="s">
        <v>4</v>
      </c>
      <c r="D7" s="25"/>
      <c r="E7" s="3" t="s">
        <v>5</v>
      </c>
      <c r="F7" s="3" t="s">
        <v>4</v>
      </c>
      <c r="G7" s="25"/>
      <c r="H7" s="8" t="s">
        <v>5</v>
      </c>
    </row>
    <row r="8" spans="1:8" ht="16" customHeight="1" x14ac:dyDescent="0.55000000000000004">
      <c r="A8" s="140"/>
      <c r="B8" s="3" t="s">
        <v>10</v>
      </c>
      <c r="C8" s="3" t="s">
        <v>4</v>
      </c>
      <c r="D8" s="95"/>
      <c r="E8" s="96"/>
      <c r="F8" s="96"/>
      <c r="G8" s="97"/>
      <c r="H8" s="8" t="s">
        <v>5</v>
      </c>
    </row>
    <row r="9" spans="1:8" s="55" customFormat="1" ht="16" customHeight="1" x14ac:dyDescent="0.55000000000000004">
      <c r="A9" s="140"/>
      <c r="B9" s="56" t="s">
        <v>248</v>
      </c>
      <c r="C9" s="56" t="s">
        <v>4</v>
      </c>
      <c r="D9" s="95"/>
      <c r="E9" s="96"/>
      <c r="F9" s="96"/>
      <c r="G9" s="97"/>
      <c r="H9" s="8" t="s">
        <v>5</v>
      </c>
    </row>
    <row r="10" spans="1:8" ht="32.15" customHeight="1" x14ac:dyDescent="0.55000000000000004">
      <c r="A10" s="140"/>
      <c r="B10" s="33" t="s">
        <v>222</v>
      </c>
      <c r="C10" s="3" t="s">
        <v>4</v>
      </c>
      <c r="D10" s="135"/>
      <c r="E10" s="136"/>
      <c r="F10" s="136"/>
      <c r="G10" s="137"/>
      <c r="H10" s="8" t="s">
        <v>5</v>
      </c>
    </row>
    <row r="11" spans="1:8" ht="16" customHeight="1" x14ac:dyDescent="0.55000000000000004">
      <c r="A11" s="140"/>
      <c r="B11" s="3" t="s">
        <v>16</v>
      </c>
      <c r="C11" s="3"/>
      <c r="D11" s="10" t="s">
        <v>12</v>
      </c>
      <c r="E11" s="3"/>
      <c r="G11" s="10" t="s">
        <v>13</v>
      </c>
      <c r="H11" s="8"/>
    </row>
    <row r="12" spans="1:8" ht="16" customHeight="1" x14ac:dyDescent="0.55000000000000004">
      <c r="A12" s="140"/>
      <c r="B12" s="3" t="s">
        <v>14</v>
      </c>
      <c r="C12" s="3" t="s">
        <v>4</v>
      </c>
      <c r="D12" s="9"/>
      <c r="E12" s="3" t="s">
        <v>5</v>
      </c>
      <c r="F12" s="3" t="s">
        <v>4</v>
      </c>
      <c r="G12" s="9"/>
      <c r="H12" s="8" t="s">
        <v>5</v>
      </c>
    </row>
    <row r="13" spans="1:8" ht="16" customHeight="1" x14ac:dyDescent="0.55000000000000004">
      <c r="A13" s="140"/>
      <c r="B13" s="30" t="s">
        <v>221</v>
      </c>
      <c r="C13" s="3" t="s">
        <v>4</v>
      </c>
      <c r="D13" s="9"/>
      <c r="E13" s="3" t="s">
        <v>5</v>
      </c>
      <c r="F13" s="3" t="s">
        <v>4</v>
      </c>
      <c r="G13" s="9"/>
      <c r="H13" s="8" t="s">
        <v>5</v>
      </c>
    </row>
    <row r="14" spans="1:8" ht="16" customHeight="1" x14ac:dyDescent="0.55000000000000004">
      <c r="A14" s="140"/>
      <c r="B14" s="30" t="s">
        <v>218</v>
      </c>
      <c r="C14" s="3" t="s">
        <v>4</v>
      </c>
      <c r="D14" s="26"/>
      <c r="E14" s="3" t="s">
        <v>5</v>
      </c>
      <c r="F14" s="3" t="s">
        <v>4</v>
      </c>
      <c r="G14" s="26"/>
      <c r="H14" s="8" t="s">
        <v>5</v>
      </c>
    </row>
    <row r="15" spans="1:8" ht="16" customHeight="1" x14ac:dyDescent="0.55000000000000004">
      <c r="A15" s="140"/>
      <c r="B15" s="30" t="s">
        <v>219</v>
      </c>
      <c r="C15" s="3" t="s">
        <v>4</v>
      </c>
      <c r="D15" s="13"/>
      <c r="E15" s="3" t="s">
        <v>5</v>
      </c>
      <c r="F15" s="3" t="s">
        <v>4</v>
      </c>
      <c r="G15" s="13"/>
      <c r="H15" s="8" t="s">
        <v>5</v>
      </c>
    </row>
    <row r="16" spans="1:8" ht="16" customHeight="1" x14ac:dyDescent="0.55000000000000004">
      <c r="A16" s="140"/>
      <c r="B16" s="30" t="s">
        <v>220</v>
      </c>
      <c r="C16" s="3" t="s">
        <v>4</v>
      </c>
      <c r="D16" s="13"/>
      <c r="E16" s="3" t="s">
        <v>5</v>
      </c>
      <c r="F16" s="3" t="s">
        <v>4</v>
      </c>
      <c r="G16" s="13"/>
      <c r="H16" s="8" t="s">
        <v>5</v>
      </c>
    </row>
    <row r="17" spans="1:8" ht="16" customHeight="1" x14ac:dyDescent="0.55000000000000004">
      <c r="A17" s="140"/>
      <c r="B17" s="3" t="s">
        <v>224</v>
      </c>
      <c r="C17" s="3"/>
      <c r="D17" s="10" t="s">
        <v>12</v>
      </c>
      <c r="E17" s="3"/>
      <c r="G17" s="10" t="s">
        <v>13</v>
      </c>
      <c r="H17" s="8"/>
    </row>
    <row r="18" spans="1:8" ht="16" customHeight="1" x14ac:dyDescent="0.55000000000000004">
      <c r="A18" s="140"/>
      <c r="B18" s="3" t="s">
        <v>14</v>
      </c>
      <c r="C18" s="3" t="s">
        <v>4</v>
      </c>
      <c r="D18" s="9"/>
      <c r="E18" s="3" t="s">
        <v>5</v>
      </c>
      <c r="F18" s="3" t="s">
        <v>4</v>
      </c>
      <c r="G18" s="9"/>
      <c r="H18" s="8" t="s">
        <v>5</v>
      </c>
    </row>
    <row r="19" spans="1:8" ht="16" customHeight="1" x14ac:dyDescent="0.55000000000000004">
      <c r="A19" s="140"/>
      <c r="B19" s="30" t="s">
        <v>221</v>
      </c>
      <c r="C19" s="3" t="s">
        <v>4</v>
      </c>
      <c r="D19" s="9"/>
      <c r="E19" s="3" t="s">
        <v>5</v>
      </c>
      <c r="F19" s="3" t="s">
        <v>4</v>
      </c>
      <c r="G19" s="9"/>
      <c r="H19" s="8" t="s">
        <v>5</v>
      </c>
    </row>
    <row r="20" spans="1:8" ht="16" customHeight="1" x14ac:dyDescent="0.55000000000000004">
      <c r="A20" s="140"/>
      <c r="B20" s="30" t="s">
        <v>218</v>
      </c>
      <c r="C20" s="3" t="s">
        <v>4</v>
      </c>
      <c r="D20" s="26"/>
      <c r="E20" s="3" t="s">
        <v>5</v>
      </c>
      <c r="F20" s="3" t="s">
        <v>4</v>
      </c>
      <c r="G20" s="26"/>
      <c r="H20" s="8" t="s">
        <v>5</v>
      </c>
    </row>
    <row r="21" spans="1:8" ht="16" customHeight="1" x14ac:dyDescent="0.55000000000000004">
      <c r="A21" s="140"/>
      <c r="B21" s="30" t="s">
        <v>219</v>
      </c>
      <c r="C21" s="3" t="s">
        <v>4</v>
      </c>
      <c r="D21" s="13"/>
      <c r="E21" s="3" t="s">
        <v>5</v>
      </c>
      <c r="F21" s="3" t="s">
        <v>4</v>
      </c>
      <c r="G21" s="13"/>
      <c r="H21" s="8" t="s">
        <v>5</v>
      </c>
    </row>
    <row r="22" spans="1:8" ht="16" customHeight="1" x14ac:dyDescent="0.55000000000000004">
      <c r="A22" s="140"/>
      <c r="B22" s="30" t="s">
        <v>220</v>
      </c>
      <c r="C22" s="3" t="s">
        <v>4</v>
      </c>
      <c r="D22" s="13"/>
      <c r="E22" s="3" t="s">
        <v>5</v>
      </c>
      <c r="F22" s="3" t="s">
        <v>4</v>
      </c>
      <c r="G22" s="13"/>
      <c r="H22" s="8" t="s">
        <v>5</v>
      </c>
    </row>
    <row r="23" spans="1:8" ht="16" customHeight="1" x14ac:dyDescent="0.55000000000000004">
      <c r="A23" s="140"/>
      <c r="B23" s="3" t="s">
        <v>22</v>
      </c>
      <c r="C23" s="3"/>
      <c r="D23" s="10" t="s">
        <v>12</v>
      </c>
      <c r="E23" s="3"/>
      <c r="G23" s="10" t="s">
        <v>13</v>
      </c>
      <c r="H23" s="8"/>
    </row>
    <row r="24" spans="1:8" ht="16" customHeight="1" x14ac:dyDescent="0.55000000000000004">
      <c r="A24" s="140"/>
      <c r="B24" s="3" t="s">
        <v>21</v>
      </c>
      <c r="C24" s="3" t="s">
        <v>4</v>
      </c>
      <c r="D24" s="9"/>
      <c r="E24" s="3" t="s">
        <v>5</v>
      </c>
      <c r="F24" s="3" t="s">
        <v>4</v>
      </c>
      <c r="G24" s="9"/>
      <c r="H24" s="8" t="s">
        <v>5</v>
      </c>
    </row>
    <row r="25" spans="1:8" ht="16" customHeight="1" x14ac:dyDescent="0.55000000000000004">
      <c r="A25" s="140"/>
      <c r="B25" s="3" t="s">
        <v>19</v>
      </c>
      <c r="C25" s="3" t="s">
        <v>4</v>
      </c>
      <c r="D25" s="9"/>
      <c r="E25" s="3" t="s">
        <v>5</v>
      </c>
      <c r="F25" s="3" t="s">
        <v>4</v>
      </c>
      <c r="G25" s="9"/>
      <c r="H25" s="8" t="s">
        <v>5</v>
      </c>
    </row>
    <row r="26" spans="1:8" ht="16" customHeight="1" x14ac:dyDescent="0.55000000000000004">
      <c r="A26" s="140"/>
      <c r="B26" s="3" t="s">
        <v>20</v>
      </c>
      <c r="C26" s="3" t="s">
        <v>4</v>
      </c>
      <c r="D26" s="11"/>
      <c r="E26" s="3" t="s">
        <v>5</v>
      </c>
      <c r="F26" s="3" t="s">
        <v>4</v>
      </c>
      <c r="G26" s="11"/>
      <c r="H26" s="8" t="s">
        <v>5</v>
      </c>
    </row>
    <row r="27" spans="1:8" ht="16" customHeight="1" x14ac:dyDescent="0.55000000000000004">
      <c r="A27" s="140"/>
      <c r="B27" s="3" t="s">
        <v>32</v>
      </c>
      <c r="C27" s="3" t="s">
        <v>4</v>
      </c>
      <c r="D27" s="95"/>
      <c r="E27" s="96"/>
      <c r="F27" s="96"/>
      <c r="G27" s="97"/>
      <c r="H27" s="8" t="s">
        <v>5</v>
      </c>
    </row>
    <row r="28" spans="1:8" s="16" customFormat="1" ht="32.15" customHeight="1" x14ac:dyDescent="0.55000000000000004">
      <c r="A28" s="140"/>
      <c r="B28" s="33" t="s">
        <v>68</v>
      </c>
      <c r="C28" s="4" t="s">
        <v>4</v>
      </c>
      <c r="D28" s="135"/>
      <c r="E28" s="136"/>
      <c r="F28" s="136"/>
      <c r="G28" s="137"/>
      <c r="H28" s="8" t="s">
        <v>5</v>
      </c>
    </row>
    <row r="29" spans="1:8" ht="6" customHeight="1" x14ac:dyDescent="0.55000000000000004">
      <c r="A29" s="140"/>
      <c r="B29" s="12"/>
      <c r="C29" s="12"/>
      <c r="D29" s="12"/>
      <c r="E29" s="12"/>
      <c r="F29" s="12"/>
      <c r="G29" s="12"/>
      <c r="H29" s="8"/>
    </row>
    <row r="30" spans="1:8" ht="42" customHeight="1" x14ac:dyDescent="0.55000000000000004">
      <c r="A30" s="140"/>
      <c r="B30" s="129" t="s">
        <v>225</v>
      </c>
      <c r="C30" s="130"/>
      <c r="D30" s="130"/>
      <c r="E30" s="130"/>
      <c r="F30" s="130"/>
      <c r="G30" s="130"/>
      <c r="H30" s="131"/>
    </row>
    <row r="31" spans="1:8" s="50" customFormat="1" ht="16" customHeight="1" x14ac:dyDescent="0.55000000000000004">
      <c r="A31" s="140"/>
      <c r="B31" s="132" t="str">
        <f>"（参考）窓の面積="&amp;IF(D7*G7&gt;0,D7*G7/1000000,"　　")&amp;"㎡"</f>
        <v>（参考）窓の面積=　　㎡</v>
      </c>
      <c r="C31" s="133"/>
      <c r="D31" s="133"/>
      <c r="E31" s="133"/>
      <c r="F31" s="133"/>
      <c r="G31" s="133"/>
      <c r="H31" s="134"/>
    </row>
    <row r="32" spans="1:8" ht="6" customHeight="1" x14ac:dyDescent="0.55000000000000004">
      <c r="A32" s="141"/>
      <c r="B32" s="14"/>
      <c r="C32" s="14"/>
      <c r="D32" s="14"/>
      <c r="E32" s="14"/>
      <c r="F32" s="14"/>
      <c r="G32" s="14"/>
      <c r="H32" s="15"/>
    </row>
    <row r="33" spans="1:8" ht="6" customHeight="1" x14ac:dyDescent="0.55000000000000004">
      <c r="A33" s="139">
        <v>2</v>
      </c>
      <c r="B33" s="6"/>
      <c r="C33" s="6"/>
      <c r="D33" s="6"/>
      <c r="E33" s="6"/>
      <c r="F33" s="6"/>
      <c r="G33" s="6"/>
      <c r="H33" s="7"/>
    </row>
    <row r="34" spans="1:8" ht="16" customHeight="1" x14ac:dyDescent="0.55000000000000004">
      <c r="A34" s="140"/>
      <c r="B34" s="56" t="s">
        <v>11</v>
      </c>
      <c r="C34" s="56" t="s">
        <v>4</v>
      </c>
      <c r="D34" s="95"/>
      <c r="E34" s="96"/>
      <c r="F34" s="96"/>
      <c r="G34" s="97"/>
      <c r="H34" s="8" t="s">
        <v>5</v>
      </c>
    </row>
    <row r="35" spans="1:8" ht="16" customHeight="1" x14ac:dyDescent="0.55000000000000004">
      <c r="A35" s="140"/>
      <c r="B35" s="56" t="s">
        <v>164</v>
      </c>
      <c r="C35" s="56" t="s">
        <v>4</v>
      </c>
      <c r="D35" s="25"/>
      <c r="E35" s="56" t="s">
        <v>5</v>
      </c>
      <c r="F35" s="56" t="s">
        <v>4</v>
      </c>
      <c r="G35" s="25"/>
      <c r="H35" s="8" t="s">
        <v>5</v>
      </c>
    </row>
    <row r="36" spans="1:8" ht="16" customHeight="1" x14ac:dyDescent="0.55000000000000004">
      <c r="A36" s="140"/>
      <c r="B36" s="56" t="s">
        <v>10</v>
      </c>
      <c r="C36" s="56" t="s">
        <v>4</v>
      </c>
      <c r="D36" s="95"/>
      <c r="E36" s="96"/>
      <c r="F36" s="96"/>
      <c r="G36" s="97"/>
      <c r="H36" s="8" t="s">
        <v>5</v>
      </c>
    </row>
    <row r="37" spans="1:8" s="55" customFormat="1" ht="16" customHeight="1" x14ac:dyDescent="0.55000000000000004">
      <c r="A37" s="140"/>
      <c r="B37" s="56" t="s">
        <v>248</v>
      </c>
      <c r="C37" s="56" t="s">
        <v>4</v>
      </c>
      <c r="D37" s="95"/>
      <c r="E37" s="96"/>
      <c r="F37" s="96"/>
      <c r="G37" s="97"/>
      <c r="H37" s="8" t="s">
        <v>5</v>
      </c>
    </row>
    <row r="38" spans="1:8" ht="32.15" customHeight="1" x14ac:dyDescent="0.55000000000000004">
      <c r="A38" s="140"/>
      <c r="B38" s="58" t="s">
        <v>222</v>
      </c>
      <c r="C38" s="56" t="s">
        <v>4</v>
      </c>
      <c r="D38" s="135"/>
      <c r="E38" s="136"/>
      <c r="F38" s="136"/>
      <c r="G38" s="137"/>
      <c r="H38" s="8" t="s">
        <v>5</v>
      </c>
    </row>
    <row r="39" spans="1:8" ht="16" customHeight="1" x14ac:dyDescent="0.55000000000000004">
      <c r="A39" s="140"/>
      <c r="B39" s="56" t="s">
        <v>16</v>
      </c>
      <c r="C39" s="56"/>
      <c r="D39" s="10" t="s">
        <v>12</v>
      </c>
      <c r="E39" s="56"/>
      <c r="F39" s="56"/>
      <c r="G39" s="10" t="s">
        <v>13</v>
      </c>
      <c r="H39" s="8"/>
    </row>
    <row r="40" spans="1:8" ht="16" customHeight="1" x14ac:dyDescent="0.55000000000000004">
      <c r="A40" s="140"/>
      <c r="B40" s="56" t="s">
        <v>14</v>
      </c>
      <c r="C40" s="56" t="s">
        <v>4</v>
      </c>
      <c r="D40" s="9"/>
      <c r="E40" s="56" t="s">
        <v>5</v>
      </c>
      <c r="F40" s="56" t="s">
        <v>4</v>
      </c>
      <c r="G40" s="9"/>
      <c r="H40" s="8" t="s">
        <v>5</v>
      </c>
    </row>
    <row r="41" spans="1:8" ht="16" customHeight="1" x14ac:dyDescent="0.55000000000000004">
      <c r="A41" s="140"/>
      <c r="B41" s="56" t="s">
        <v>221</v>
      </c>
      <c r="C41" s="56" t="s">
        <v>4</v>
      </c>
      <c r="D41" s="9"/>
      <c r="E41" s="56" t="s">
        <v>5</v>
      </c>
      <c r="F41" s="56" t="s">
        <v>4</v>
      </c>
      <c r="G41" s="9"/>
      <c r="H41" s="8" t="s">
        <v>5</v>
      </c>
    </row>
    <row r="42" spans="1:8" ht="16" customHeight="1" x14ac:dyDescent="0.55000000000000004">
      <c r="A42" s="140"/>
      <c r="B42" s="56" t="s">
        <v>218</v>
      </c>
      <c r="C42" s="56" t="s">
        <v>4</v>
      </c>
      <c r="D42" s="26"/>
      <c r="E42" s="56" t="s">
        <v>5</v>
      </c>
      <c r="F42" s="56" t="s">
        <v>4</v>
      </c>
      <c r="G42" s="26"/>
      <c r="H42" s="8" t="s">
        <v>5</v>
      </c>
    </row>
    <row r="43" spans="1:8" ht="16" customHeight="1" x14ac:dyDescent="0.55000000000000004">
      <c r="A43" s="140"/>
      <c r="B43" s="56" t="s">
        <v>219</v>
      </c>
      <c r="C43" s="56" t="s">
        <v>4</v>
      </c>
      <c r="D43" s="57"/>
      <c r="E43" s="56" t="s">
        <v>5</v>
      </c>
      <c r="F43" s="56" t="s">
        <v>4</v>
      </c>
      <c r="G43" s="57"/>
      <c r="H43" s="8" t="s">
        <v>5</v>
      </c>
    </row>
    <row r="44" spans="1:8" ht="16" customHeight="1" x14ac:dyDescent="0.55000000000000004">
      <c r="A44" s="140"/>
      <c r="B44" s="56" t="s">
        <v>220</v>
      </c>
      <c r="C44" s="56" t="s">
        <v>4</v>
      </c>
      <c r="D44" s="57"/>
      <c r="E44" s="56" t="s">
        <v>5</v>
      </c>
      <c r="F44" s="56" t="s">
        <v>4</v>
      </c>
      <c r="G44" s="57"/>
      <c r="H44" s="8" t="s">
        <v>5</v>
      </c>
    </row>
    <row r="45" spans="1:8" ht="16" customHeight="1" x14ac:dyDescent="0.55000000000000004">
      <c r="A45" s="140"/>
      <c r="B45" s="56" t="s">
        <v>224</v>
      </c>
      <c r="C45" s="56"/>
      <c r="D45" s="10" t="s">
        <v>12</v>
      </c>
      <c r="E45" s="56"/>
      <c r="F45" s="56"/>
      <c r="G45" s="10" t="s">
        <v>13</v>
      </c>
      <c r="H45" s="8"/>
    </row>
    <row r="46" spans="1:8" ht="16" customHeight="1" x14ac:dyDescent="0.55000000000000004">
      <c r="A46" s="140"/>
      <c r="B46" s="56" t="s">
        <v>14</v>
      </c>
      <c r="C46" s="56" t="s">
        <v>4</v>
      </c>
      <c r="D46" s="9"/>
      <c r="E46" s="56" t="s">
        <v>5</v>
      </c>
      <c r="F46" s="56" t="s">
        <v>4</v>
      </c>
      <c r="G46" s="9"/>
      <c r="H46" s="8" t="s">
        <v>5</v>
      </c>
    </row>
    <row r="47" spans="1:8" ht="16" customHeight="1" x14ac:dyDescent="0.55000000000000004">
      <c r="A47" s="140"/>
      <c r="B47" s="56" t="s">
        <v>221</v>
      </c>
      <c r="C47" s="56" t="s">
        <v>4</v>
      </c>
      <c r="D47" s="9"/>
      <c r="E47" s="56" t="s">
        <v>5</v>
      </c>
      <c r="F47" s="56" t="s">
        <v>4</v>
      </c>
      <c r="G47" s="9"/>
      <c r="H47" s="8" t="s">
        <v>5</v>
      </c>
    </row>
    <row r="48" spans="1:8" ht="16" customHeight="1" x14ac:dyDescent="0.55000000000000004">
      <c r="A48" s="140"/>
      <c r="B48" s="56" t="s">
        <v>218</v>
      </c>
      <c r="C48" s="56" t="s">
        <v>4</v>
      </c>
      <c r="D48" s="26"/>
      <c r="E48" s="56" t="s">
        <v>5</v>
      </c>
      <c r="F48" s="56" t="s">
        <v>4</v>
      </c>
      <c r="G48" s="26"/>
      <c r="H48" s="8" t="s">
        <v>5</v>
      </c>
    </row>
    <row r="49" spans="1:8" ht="16" customHeight="1" x14ac:dyDescent="0.55000000000000004">
      <c r="A49" s="140"/>
      <c r="B49" s="56" t="s">
        <v>219</v>
      </c>
      <c r="C49" s="56" t="s">
        <v>4</v>
      </c>
      <c r="D49" s="57"/>
      <c r="E49" s="56" t="s">
        <v>5</v>
      </c>
      <c r="F49" s="56" t="s">
        <v>4</v>
      </c>
      <c r="G49" s="57"/>
      <c r="H49" s="8" t="s">
        <v>5</v>
      </c>
    </row>
    <row r="50" spans="1:8" ht="16" customHeight="1" x14ac:dyDescent="0.55000000000000004">
      <c r="A50" s="140"/>
      <c r="B50" s="56" t="s">
        <v>220</v>
      </c>
      <c r="C50" s="56" t="s">
        <v>4</v>
      </c>
      <c r="D50" s="57"/>
      <c r="E50" s="56" t="s">
        <v>5</v>
      </c>
      <c r="F50" s="56" t="s">
        <v>4</v>
      </c>
      <c r="G50" s="57"/>
      <c r="H50" s="8" t="s">
        <v>5</v>
      </c>
    </row>
    <row r="51" spans="1:8" ht="16" customHeight="1" x14ac:dyDescent="0.55000000000000004">
      <c r="A51" s="140"/>
      <c r="B51" s="56" t="s">
        <v>22</v>
      </c>
      <c r="C51" s="56"/>
      <c r="D51" s="10" t="s">
        <v>12</v>
      </c>
      <c r="E51" s="56"/>
      <c r="F51" s="56"/>
      <c r="G51" s="10" t="s">
        <v>13</v>
      </c>
      <c r="H51" s="8"/>
    </row>
    <row r="52" spans="1:8" ht="16" customHeight="1" x14ac:dyDescent="0.55000000000000004">
      <c r="A52" s="140"/>
      <c r="B52" s="56" t="s">
        <v>21</v>
      </c>
      <c r="C52" s="56" t="s">
        <v>4</v>
      </c>
      <c r="D52" s="9"/>
      <c r="E52" s="56" t="s">
        <v>5</v>
      </c>
      <c r="F52" s="56" t="s">
        <v>4</v>
      </c>
      <c r="G52" s="9"/>
      <c r="H52" s="8" t="s">
        <v>5</v>
      </c>
    </row>
    <row r="53" spans="1:8" ht="16" customHeight="1" x14ac:dyDescent="0.55000000000000004">
      <c r="A53" s="140"/>
      <c r="B53" s="56" t="s">
        <v>19</v>
      </c>
      <c r="C53" s="56" t="s">
        <v>4</v>
      </c>
      <c r="D53" s="9"/>
      <c r="E53" s="56" t="s">
        <v>5</v>
      </c>
      <c r="F53" s="56" t="s">
        <v>4</v>
      </c>
      <c r="G53" s="9"/>
      <c r="H53" s="8" t="s">
        <v>5</v>
      </c>
    </row>
    <row r="54" spans="1:8" ht="16" customHeight="1" x14ac:dyDescent="0.55000000000000004">
      <c r="A54" s="140"/>
      <c r="B54" s="56" t="s">
        <v>20</v>
      </c>
      <c r="C54" s="56" t="s">
        <v>4</v>
      </c>
      <c r="D54" s="11"/>
      <c r="E54" s="56" t="s">
        <v>5</v>
      </c>
      <c r="F54" s="56" t="s">
        <v>4</v>
      </c>
      <c r="G54" s="11"/>
      <c r="H54" s="8" t="s">
        <v>5</v>
      </c>
    </row>
    <row r="55" spans="1:8" ht="16" customHeight="1" x14ac:dyDescent="0.55000000000000004">
      <c r="A55" s="140"/>
      <c r="B55" s="56" t="s">
        <v>32</v>
      </c>
      <c r="C55" s="56" t="s">
        <v>4</v>
      </c>
      <c r="D55" s="95"/>
      <c r="E55" s="96"/>
      <c r="F55" s="96"/>
      <c r="G55" s="97"/>
      <c r="H55" s="8" t="s">
        <v>5</v>
      </c>
    </row>
    <row r="56" spans="1:8" ht="32.15" customHeight="1" x14ac:dyDescent="0.55000000000000004">
      <c r="A56" s="140"/>
      <c r="B56" s="58" t="s">
        <v>68</v>
      </c>
      <c r="C56" s="56" t="s">
        <v>4</v>
      </c>
      <c r="D56" s="135"/>
      <c r="E56" s="136"/>
      <c r="F56" s="136"/>
      <c r="G56" s="137"/>
      <c r="H56" s="8" t="s">
        <v>5</v>
      </c>
    </row>
    <row r="57" spans="1:8" ht="6" customHeight="1" x14ac:dyDescent="0.55000000000000004">
      <c r="A57" s="140"/>
      <c r="B57" s="57"/>
      <c r="C57" s="57"/>
      <c r="D57" s="57"/>
      <c r="E57" s="57"/>
      <c r="F57" s="57"/>
      <c r="G57" s="57"/>
      <c r="H57" s="8"/>
    </row>
    <row r="58" spans="1:8" ht="42" customHeight="1" x14ac:dyDescent="0.55000000000000004">
      <c r="A58" s="140"/>
      <c r="B58" s="129" t="s">
        <v>225</v>
      </c>
      <c r="C58" s="130"/>
      <c r="D58" s="130"/>
      <c r="E58" s="130"/>
      <c r="F58" s="130"/>
      <c r="G58" s="130"/>
      <c r="H58" s="131"/>
    </row>
    <row r="59" spans="1:8" s="50" customFormat="1" ht="16" customHeight="1" x14ac:dyDescent="0.55000000000000004">
      <c r="A59" s="140"/>
      <c r="B59" s="132" t="str">
        <f>"（参考）窓の面積="&amp;IF(D35*G35&gt;0,D35*G35/1000000,"　　")&amp;"㎡"</f>
        <v>（参考）窓の面積=　　㎡</v>
      </c>
      <c r="C59" s="133"/>
      <c r="D59" s="133"/>
      <c r="E59" s="133"/>
      <c r="F59" s="133"/>
      <c r="G59" s="133"/>
      <c r="H59" s="134"/>
    </row>
    <row r="60" spans="1:8" ht="6" customHeight="1" x14ac:dyDescent="0.55000000000000004">
      <c r="A60" s="141"/>
      <c r="B60" s="14"/>
      <c r="C60" s="14"/>
      <c r="D60" s="14"/>
      <c r="E60" s="14"/>
      <c r="F60" s="14"/>
      <c r="G60" s="14"/>
      <c r="H60" s="15"/>
    </row>
  </sheetData>
  <mergeCells count="21">
    <mergeCell ref="A1:H1"/>
    <mergeCell ref="D55:G55"/>
    <mergeCell ref="D38:G38"/>
    <mergeCell ref="A2:H2"/>
    <mergeCell ref="A4:H4"/>
    <mergeCell ref="D36:G36"/>
    <mergeCell ref="D34:G34"/>
    <mergeCell ref="D10:G10"/>
    <mergeCell ref="D8:G8"/>
    <mergeCell ref="D6:G6"/>
    <mergeCell ref="A5:A32"/>
    <mergeCell ref="B30:H30"/>
    <mergeCell ref="D27:G27"/>
    <mergeCell ref="D28:G28"/>
    <mergeCell ref="A33:A60"/>
    <mergeCell ref="D56:G56"/>
    <mergeCell ref="D9:G9"/>
    <mergeCell ref="D37:G37"/>
    <mergeCell ref="B58:H58"/>
    <mergeCell ref="B31:H31"/>
    <mergeCell ref="B59:H59"/>
  </mergeCells>
  <phoneticPr fontId="2"/>
  <conditionalFormatting sqref="D14">
    <cfRule type="expression" dxfId="44" priority="48">
      <formula>OR(D13="ペアガラス",D13="トリプルガラス")</formula>
    </cfRule>
  </conditionalFormatting>
  <conditionalFormatting sqref="D15">
    <cfRule type="expression" dxfId="43" priority="47">
      <formula>OR(D13="ペアガラス",D13="トリプルガラス")</formula>
    </cfRule>
  </conditionalFormatting>
  <conditionalFormatting sqref="D16">
    <cfRule type="expression" dxfId="42" priority="46">
      <formula>OR(D13="ペアガラス",D13="トリプルガラス")</formula>
    </cfRule>
  </conditionalFormatting>
  <conditionalFormatting sqref="G14">
    <cfRule type="expression" dxfId="41" priority="45">
      <formula>OR(G13="ペアガラス",G13="トリプルガラス")</formula>
    </cfRule>
  </conditionalFormatting>
  <conditionalFormatting sqref="G15">
    <cfRule type="expression" dxfId="40" priority="44">
      <formula>OR(G13="ペアガラス",G13="トリプルガラス")</formula>
    </cfRule>
  </conditionalFormatting>
  <conditionalFormatting sqref="G16">
    <cfRule type="expression" dxfId="39" priority="43">
      <formula>OR(G13="ペアガラス",G13="トリプルガラス")</formula>
    </cfRule>
  </conditionalFormatting>
  <conditionalFormatting sqref="D20">
    <cfRule type="expression" dxfId="38" priority="42">
      <formula>OR(D19="ペアガラス",D19="トリプルガラス")</formula>
    </cfRule>
  </conditionalFormatting>
  <conditionalFormatting sqref="D21">
    <cfRule type="expression" dxfId="37" priority="41">
      <formula>OR(D19="ペアガラス",D19="トリプルガラス")</formula>
    </cfRule>
  </conditionalFormatting>
  <conditionalFormatting sqref="D22">
    <cfRule type="expression" dxfId="36" priority="40">
      <formula>OR(D19="ペアガラス",D19="トリプルガラス")</formula>
    </cfRule>
  </conditionalFormatting>
  <conditionalFormatting sqref="G20">
    <cfRule type="expression" dxfId="35" priority="39">
      <formula>OR(G19="ペアガラス",G19="トリプルガラス")</formula>
    </cfRule>
  </conditionalFormatting>
  <conditionalFormatting sqref="G21">
    <cfRule type="expression" dxfId="34" priority="38">
      <formula>OR(G19="ペアガラス",G19="トリプルガラス")</formula>
    </cfRule>
  </conditionalFormatting>
  <conditionalFormatting sqref="G22">
    <cfRule type="expression" dxfId="33" priority="37">
      <formula>OR(G19="ペアガラス",G19="トリプルガラス")</formula>
    </cfRule>
  </conditionalFormatting>
  <conditionalFormatting sqref="D42">
    <cfRule type="expression" dxfId="32" priority="12">
      <formula>OR(D41="ペアガラス",D41="トリプルガラス")</formula>
    </cfRule>
  </conditionalFormatting>
  <conditionalFormatting sqref="D43">
    <cfRule type="expression" dxfId="31" priority="11">
      <formula>OR(D41="ペアガラス",D41="トリプルガラス")</formula>
    </cfRule>
  </conditionalFormatting>
  <conditionalFormatting sqref="D44">
    <cfRule type="expression" dxfId="30" priority="10">
      <formula>OR(D41="ペアガラス",D41="トリプルガラス")</formula>
    </cfRule>
  </conditionalFormatting>
  <conditionalFormatting sqref="G42">
    <cfRule type="expression" dxfId="29" priority="9">
      <formula>OR(G41="ペアガラス",G41="トリプルガラス")</formula>
    </cfRule>
  </conditionalFormatting>
  <conditionalFormatting sqref="G43">
    <cfRule type="expression" dxfId="28" priority="8">
      <formula>OR(G41="ペアガラス",G41="トリプルガラス")</formula>
    </cfRule>
  </conditionalFormatting>
  <conditionalFormatting sqref="G44">
    <cfRule type="expression" dxfId="27" priority="7">
      <formula>OR(G41="ペアガラス",G41="トリプルガラス")</formula>
    </cfRule>
  </conditionalFormatting>
  <conditionalFormatting sqref="D48">
    <cfRule type="expression" dxfId="26" priority="6">
      <formula>OR(D47="ペアガラス",D47="トリプルガラス")</formula>
    </cfRule>
  </conditionalFormatting>
  <conditionalFormatting sqref="D49">
    <cfRule type="expression" dxfId="25" priority="5">
      <formula>OR(D47="ペアガラス",D47="トリプルガラス")</formula>
    </cfRule>
  </conditionalFormatting>
  <conditionalFormatting sqref="D50">
    <cfRule type="expression" dxfId="24" priority="4">
      <formula>OR(D47="ペアガラス",D47="トリプルガラス")</formula>
    </cfRule>
  </conditionalFormatting>
  <conditionalFormatting sqref="G48">
    <cfRule type="expression" dxfId="23" priority="3">
      <formula>OR(G47="ペアガラス",G47="トリプルガラス")</formula>
    </cfRule>
  </conditionalFormatting>
  <conditionalFormatting sqref="G49">
    <cfRule type="expression" dxfId="22" priority="2">
      <formula>OR(G47="ペアガラス",G47="トリプルガラス")</formula>
    </cfRule>
  </conditionalFormatting>
  <conditionalFormatting sqref="G50">
    <cfRule type="expression" dxfId="21" priority="1">
      <formula>OR(G47="ペアガラス",G47="トリプルガラス")</formula>
    </cfRule>
  </conditionalFormatting>
  <dataValidations count="1">
    <dataValidation type="decimal" allowBlank="1" showInputMessage="1" showErrorMessage="1" error="100から5000までの数値で記載してください。" sqref="D7 G7 D35 G35" xr:uid="{00000000-0002-0000-0600-000000000000}">
      <formula1>100</formula1>
      <formula2>5000</formula2>
    </dataValidation>
  </dataValidations>
  <printOptions horizontalCentered="1"/>
  <pageMargins left="0.78740157480314965" right="0.78740157480314965" top="0.86614173228346458" bottom="0.86614173228346458" header="0.31496062992125984" footer="0.31496062992125984"/>
  <pageSetup paperSize="9" orientation="portrait" r:id="rId1"/>
  <rowBreaks count="1" manualBreakCount="1">
    <brk id="32" max="16383" man="1"/>
  </rowBreaks>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600-000001000000}">
          <x14:formula1>
            <xm:f>選択肢!$A$2:$A$4</xm:f>
          </x14:formula1>
          <xm:sqref>D12 G12 D18 G18 D40 G40 D46 G46</xm:sqref>
        </x14:dataValidation>
        <x14:dataValidation type="list" allowBlank="1" showInputMessage="1" showErrorMessage="1" xr:uid="{00000000-0002-0000-0600-000002000000}">
          <x14:formula1>
            <xm:f>選択肢!$B$2:$B$4</xm:f>
          </x14:formula1>
          <xm:sqref>D13 G13 D19 G19 D41 G41 D47 G47</xm:sqref>
        </x14:dataValidation>
        <x14:dataValidation type="list" allowBlank="1" showInputMessage="1" showErrorMessage="1" xr:uid="{00000000-0002-0000-0600-000003000000}">
          <x14:formula1>
            <xm:f>選択肢!$C$2:$C$4</xm:f>
          </x14:formula1>
          <xm:sqref>D14 G20 G14 D20 D42 G48 G42 D48</xm:sqref>
        </x14:dataValidation>
        <x14:dataValidation type="list" allowBlank="1" showInputMessage="1" showErrorMessage="1" xr:uid="{00000000-0002-0000-0600-000004000000}">
          <x14:formula1>
            <xm:f>選択肢!$D$2:$D$13</xm:f>
          </x14:formula1>
          <xm:sqref>D15 G21 G15 D21 D43 G49 G43 D49</xm:sqref>
        </x14:dataValidation>
        <x14:dataValidation type="list" allowBlank="1" showInputMessage="1" showErrorMessage="1" xr:uid="{00000000-0002-0000-0600-000005000000}">
          <x14:formula1>
            <xm:f>選択肢!$E$2:$E$4</xm:f>
          </x14:formula1>
          <xm:sqref>D16 G22 G16 D22 D44 G50 G44 D50</xm:sqref>
        </x14:dataValidation>
        <x14:dataValidation type="list" allowBlank="1" showInputMessage="1" showErrorMessage="1" xr:uid="{00000000-0002-0000-0600-000006000000}">
          <x14:formula1>
            <xm:f>選択肢!$F$2:$F$3</xm:f>
          </x14:formula1>
          <xm:sqref>D24:D26 G24:G26 D52:D54 G52:G54</xm:sqref>
        </x14:dataValidation>
        <x14:dataValidation type="list" allowBlank="1" showInputMessage="1" showErrorMessage="1" xr:uid="{00000000-0002-0000-0600-000007000000}">
          <x14:formula1>
            <xm:f>選択肢!$I$2:$I$3</xm:f>
          </x14:formula1>
          <xm:sqref>D9:G9 D37:G37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8"/>
  <sheetViews>
    <sheetView view="pageBreakPreview" zoomScale="44" zoomScaleNormal="100" zoomScaleSheetLayoutView="120" workbookViewId="0">
      <selection activeCell="A5" sqref="A5:A26"/>
    </sheetView>
  </sheetViews>
  <sheetFormatPr defaultColWidth="9" defaultRowHeight="16" customHeight="1" x14ac:dyDescent="0.55000000000000004"/>
  <cols>
    <col min="1" max="1" width="2.58203125" style="2" customWidth="1"/>
    <col min="2" max="2" width="26.58203125" style="2" customWidth="1"/>
    <col min="3" max="3" width="2.58203125" style="2" customWidth="1"/>
    <col min="4" max="4" width="18.58203125" style="2" customWidth="1"/>
    <col min="5" max="5" width="2.58203125" style="2" customWidth="1"/>
    <col min="6" max="6" width="2.58203125" style="3" customWidth="1"/>
    <col min="7" max="7" width="18.58203125" style="2" customWidth="1"/>
    <col min="8" max="8" width="2.58203125" style="2" customWidth="1"/>
    <col min="9" max="16384" width="9" style="2"/>
  </cols>
  <sheetData>
    <row r="1" spans="1:9" ht="16" customHeight="1" x14ac:dyDescent="0.55000000000000004">
      <c r="A1" s="90" t="s">
        <v>264</v>
      </c>
      <c r="B1" s="90"/>
      <c r="C1" s="90"/>
      <c r="D1" s="90"/>
      <c r="E1" s="90"/>
      <c r="F1" s="90"/>
      <c r="G1" s="90"/>
      <c r="H1" s="90"/>
    </row>
    <row r="2" spans="1:9" ht="16" customHeight="1" x14ac:dyDescent="0.55000000000000004">
      <c r="A2" s="103" t="s">
        <v>27</v>
      </c>
      <c r="B2" s="103"/>
      <c r="C2" s="103"/>
      <c r="D2" s="103"/>
      <c r="E2" s="103"/>
      <c r="F2" s="103"/>
      <c r="G2" s="103"/>
      <c r="H2" s="103"/>
    </row>
    <row r="3" spans="1:9" ht="6" customHeight="1" x14ac:dyDescent="0.55000000000000004">
      <c r="F3" s="2"/>
    </row>
    <row r="4" spans="1:9" ht="80.150000000000006" customHeight="1" x14ac:dyDescent="0.55000000000000004">
      <c r="A4" s="142" t="s">
        <v>301</v>
      </c>
      <c r="B4" s="142"/>
      <c r="C4" s="142"/>
      <c r="D4" s="142"/>
      <c r="E4" s="142"/>
      <c r="F4" s="142"/>
      <c r="G4" s="142"/>
      <c r="H4" s="142"/>
    </row>
    <row r="5" spans="1:9" ht="6" customHeight="1" x14ac:dyDescent="0.55000000000000004">
      <c r="A5" s="139">
        <v>1</v>
      </c>
      <c r="B5" s="6"/>
      <c r="C5" s="6"/>
      <c r="D5" s="6"/>
      <c r="E5" s="6"/>
      <c r="F5" s="6"/>
      <c r="G5" s="6"/>
      <c r="H5" s="7"/>
      <c r="I5" s="3"/>
    </row>
    <row r="6" spans="1:9" ht="16" customHeight="1" x14ac:dyDescent="0.55000000000000004">
      <c r="A6" s="140"/>
      <c r="B6" s="3" t="s">
        <v>34</v>
      </c>
      <c r="C6" s="3" t="s">
        <v>4</v>
      </c>
      <c r="D6" s="95"/>
      <c r="E6" s="96"/>
      <c r="F6" s="96"/>
      <c r="G6" s="97"/>
      <c r="H6" s="8" t="s">
        <v>5</v>
      </c>
    </row>
    <row r="7" spans="1:9" ht="16" customHeight="1" x14ac:dyDescent="0.55000000000000004">
      <c r="A7" s="140"/>
      <c r="B7" s="3" t="s">
        <v>165</v>
      </c>
      <c r="C7" s="3" t="s">
        <v>4</v>
      </c>
      <c r="D7" s="9"/>
      <c r="E7" s="3" t="s">
        <v>5</v>
      </c>
      <c r="F7" s="3" t="s">
        <v>4</v>
      </c>
      <c r="G7" s="9"/>
      <c r="H7" s="8" t="s">
        <v>5</v>
      </c>
    </row>
    <row r="8" spans="1:9" ht="16" customHeight="1" x14ac:dyDescent="0.55000000000000004">
      <c r="A8" s="140"/>
      <c r="B8" s="3" t="s">
        <v>10</v>
      </c>
      <c r="C8" s="3" t="s">
        <v>4</v>
      </c>
      <c r="D8" s="95"/>
      <c r="E8" s="96"/>
      <c r="F8" s="96"/>
      <c r="G8" s="97"/>
      <c r="H8" s="8" t="s">
        <v>5</v>
      </c>
    </row>
    <row r="9" spans="1:9" s="55" customFormat="1" ht="16" customHeight="1" x14ac:dyDescent="0.55000000000000004">
      <c r="A9" s="140"/>
      <c r="B9" s="56" t="s">
        <v>248</v>
      </c>
      <c r="C9" s="56" t="s">
        <v>4</v>
      </c>
      <c r="D9" s="95"/>
      <c r="E9" s="96"/>
      <c r="F9" s="96"/>
      <c r="G9" s="97"/>
      <c r="H9" s="8" t="s">
        <v>5</v>
      </c>
    </row>
    <row r="10" spans="1:9" ht="32.15" customHeight="1" x14ac:dyDescent="0.55000000000000004">
      <c r="A10" s="140"/>
      <c r="B10" s="33" t="s">
        <v>222</v>
      </c>
      <c r="C10" s="3" t="s">
        <v>4</v>
      </c>
      <c r="D10" s="146"/>
      <c r="E10" s="147"/>
      <c r="F10" s="147"/>
      <c r="G10" s="148"/>
      <c r="H10" s="8" t="s">
        <v>5</v>
      </c>
    </row>
    <row r="11" spans="1:9" ht="16" customHeight="1" x14ac:dyDescent="0.55000000000000004">
      <c r="A11" s="140"/>
      <c r="B11" s="3" t="s">
        <v>214</v>
      </c>
      <c r="C11" s="3" t="s">
        <v>4</v>
      </c>
      <c r="D11" s="95"/>
      <c r="E11" s="96"/>
      <c r="F11" s="96"/>
      <c r="G11" s="97"/>
      <c r="H11" s="8" t="s">
        <v>5</v>
      </c>
    </row>
    <row r="12" spans="1:9" ht="16" customHeight="1" x14ac:dyDescent="0.55000000000000004">
      <c r="A12" s="140"/>
      <c r="B12" s="3" t="s">
        <v>17</v>
      </c>
      <c r="C12" s="3"/>
      <c r="D12" s="10" t="s">
        <v>12</v>
      </c>
      <c r="E12" s="3"/>
      <c r="G12" s="10" t="s">
        <v>13</v>
      </c>
      <c r="H12" s="8"/>
    </row>
    <row r="13" spans="1:9" ht="16" customHeight="1" x14ac:dyDescent="0.55000000000000004">
      <c r="A13" s="140"/>
      <c r="B13" s="3" t="s">
        <v>14</v>
      </c>
      <c r="C13" s="3" t="s">
        <v>4</v>
      </c>
      <c r="D13" s="9"/>
      <c r="E13" s="3" t="s">
        <v>5</v>
      </c>
      <c r="F13" s="3" t="s">
        <v>4</v>
      </c>
      <c r="G13" s="9"/>
      <c r="H13" s="8" t="s">
        <v>5</v>
      </c>
    </row>
    <row r="14" spans="1:9" ht="16" customHeight="1" x14ac:dyDescent="0.55000000000000004">
      <c r="A14" s="140"/>
      <c r="B14" s="3" t="s">
        <v>217</v>
      </c>
      <c r="C14" s="3" t="s">
        <v>4</v>
      </c>
      <c r="D14" s="9"/>
      <c r="E14" s="3" t="s">
        <v>5</v>
      </c>
      <c r="F14" s="3" t="s">
        <v>4</v>
      </c>
      <c r="G14" s="9"/>
      <c r="H14" s="8" t="s">
        <v>5</v>
      </c>
    </row>
    <row r="15" spans="1:9" ht="16" customHeight="1" x14ac:dyDescent="0.55000000000000004">
      <c r="A15" s="140"/>
      <c r="B15" s="3" t="s">
        <v>218</v>
      </c>
      <c r="C15" s="3" t="s">
        <v>4</v>
      </c>
      <c r="D15" s="26"/>
      <c r="E15" s="3" t="s">
        <v>5</v>
      </c>
      <c r="F15" s="3" t="s">
        <v>4</v>
      </c>
      <c r="G15" s="26"/>
      <c r="H15" s="8" t="s">
        <v>5</v>
      </c>
    </row>
    <row r="16" spans="1:9" ht="16" customHeight="1" x14ac:dyDescent="0.55000000000000004">
      <c r="A16" s="140"/>
      <c r="B16" s="3" t="s">
        <v>219</v>
      </c>
      <c r="C16" s="3" t="s">
        <v>4</v>
      </c>
      <c r="D16" s="13"/>
      <c r="E16" s="3" t="s">
        <v>5</v>
      </c>
      <c r="F16" s="3" t="s">
        <v>4</v>
      </c>
      <c r="G16" s="13"/>
      <c r="H16" s="8" t="s">
        <v>5</v>
      </c>
    </row>
    <row r="17" spans="1:9" ht="16" customHeight="1" x14ac:dyDescent="0.55000000000000004">
      <c r="A17" s="140"/>
      <c r="B17" s="3" t="s">
        <v>220</v>
      </c>
      <c r="C17" s="3" t="s">
        <v>4</v>
      </c>
      <c r="D17" s="13"/>
      <c r="E17" s="3" t="s">
        <v>5</v>
      </c>
      <c r="F17" s="3" t="s">
        <v>4</v>
      </c>
      <c r="G17" s="13"/>
      <c r="H17" s="8" t="s">
        <v>5</v>
      </c>
    </row>
    <row r="18" spans="1:9" ht="16" customHeight="1" x14ac:dyDescent="0.55000000000000004">
      <c r="A18" s="140"/>
      <c r="B18" s="3" t="s">
        <v>15</v>
      </c>
      <c r="C18" s="3"/>
      <c r="D18" s="10" t="s">
        <v>12</v>
      </c>
      <c r="E18" s="3"/>
      <c r="G18" s="10" t="s">
        <v>13</v>
      </c>
      <c r="H18" s="8"/>
    </row>
    <row r="19" spans="1:9" ht="16" customHeight="1" x14ac:dyDescent="0.55000000000000004">
      <c r="A19" s="140"/>
      <c r="B19" s="3" t="s">
        <v>33</v>
      </c>
      <c r="C19" s="3" t="s">
        <v>4</v>
      </c>
      <c r="D19" s="9"/>
      <c r="E19" s="3" t="s">
        <v>5</v>
      </c>
      <c r="F19" s="3" t="s">
        <v>4</v>
      </c>
      <c r="G19" s="9"/>
      <c r="H19" s="8" t="s">
        <v>5</v>
      </c>
    </row>
    <row r="20" spans="1:9" ht="16" customHeight="1" x14ac:dyDescent="0.55000000000000004">
      <c r="A20" s="140"/>
      <c r="B20" s="3" t="s">
        <v>18</v>
      </c>
      <c r="C20" s="3" t="s">
        <v>4</v>
      </c>
      <c r="D20" s="9"/>
      <c r="E20" s="3" t="s">
        <v>5</v>
      </c>
      <c r="F20" s="3" t="s">
        <v>4</v>
      </c>
      <c r="G20" s="9"/>
      <c r="H20" s="8" t="s">
        <v>5</v>
      </c>
    </row>
    <row r="21" spans="1:9" ht="16" customHeight="1" x14ac:dyDescent="0.55000000000000004">
      <c r="A21" s="140"/>
      <c r="B21" s="3" t="s">
        <v>32</v>
      </c>
      <c r="C21" s="3" t="s">
        <v>4</v>
      </c>
      <c r="D21" s="95"/>
      <c r="E21" s="96"/>
      <c r="F21" s="96"/>
      <c r="G21" s="97"/>
      <c r="H21" s="8" t="s">
        <v>5</v>
      </c>
    </row>
    <row r="22" spans="1:9" s="16" customFormat="1" ht="32.15" customHeight="1" x14ac:dyDescent="0.55000000000000004">
      <c r="A22" s="140"/>
      <c r="B22" s="33" t="s">
        <v>68</v>
      </c>
      <c r="C22" s="4" t="s">
        <v>4</v>
      </c>
      <c r="D22" s="135"/>
      <c r="E22" s="136"/>
      <c r="F22" s="136"/>
      <c r="G22" s="137"/>
      <c r="H22" s="8" t="s">
        <v>5</v>
      </c>
    </row>
    <row r="23" spans="1:9" ht="6" customHeight="1" x14ac:dyDescent="0.55000000000000004">
      <c r="A23" s="140"/>
      <c r="B23" s="3"/>
      <c r="C23" s="3"/>
      <c r="D23" s="12"/>
      <c r="E23" s="12"/>
      <c r="F23" s="12"/>
      <c r="G23" s="12"/>
      <c r="H23" s="8"/>
    </row>
    <row r="24" spans="1:9" ht="42" customHeight="1" x14ac:dyDescent="0.55000000000000004">
      <c r="A24" s="140"/>
      <c r="B24" s="143" t="s">
        <v>216</v>
      </c>
      <c r="C24" s="144"/>
      <c r="D24" s="144"/>
      <c r="E24" s="144"/>
      <c r="F24" s="144"/>
      <c r="G24" s="144"/>
      <c r="H24" s="145"/>
    </row>
    <row r="25" spans="1:9" s="50" customFormat="1" ht="16" customHeight="1" x14ac:dyDescent="0.55000000000000004">
      <c r="A25" s="140"/>
      <c r="B25" s="132" t="str">
        <f>"（参考）ドアの面積="&amp;IF(D7*G7&gt;0,D7*G7/1000000,"　　")&amp;"㎡"</f>
        <v>（参考）ドアの面積=　　㎡</v>
      </c>
      <c r="C25" s="133"/>
      <c r="D25" s="133"/>
      <c r="E25" s="133"/>
      <c r="F25" s="133"/>
      <c r="G25" s="133"/>
      <c r="H25" s="134"/>
    </row>
    <row r="26" spans="1:9" ht="6" customHeight="1" x14ac:dyDescent="0.55000000000000004">
      <c r="A26" s="141"/>
      <c r="B26" s="14"/>
      <c r="C26" s="14"/>
      <c r="D26" s="14"/>
      <c r="E26" s="14"/>
      <c r="F26" s="14"/>
      <c r="G26" s="14"/>
      <c r="H26" s="15"/>
    </row>
    <row r="27" spans="1:9" ht="6" customHeight="1" x14ac:dyDescent="0.55000000000000004">
      <c r="A27" s="139">
        <v>2</v>
      </c>
      <c r="B27" s="6"/>
      <c r="C27" s="6"/>
      <c r="D27" s="6"/>
      <c r="E27" s="6"/>
      <c r="F27" s="6"/>
      <c r="G27" s="6"/>
      <c r="H27" s="7"/>
      <c r="I27" s="3"/>
    </row>
    <row r="28" spans="1:9" ht="16" customHeight="1" x14ac:dyDescent="0.55000000000000004">
      <c r="A28" s="140"/>
      <c r="B28" s="56" t="s">
        <v>34</v>
      </c>
      <c r="C28" s="56" t="s">
        <v>4</v>
      </c>
      <c r="D28" s="95"/>
      <c r="E28" s="96"/>
      <c r="F28" s="96"/>
      <c r="G28" s="97"/>
      <c r="H28" s="8" t="s">
        <v>5</v>
      </c>
    </row>
    <row r="29" spans="1:9" ht="16" customHeight="1" x14ac:dyDescent="0.55000000000000004">
      <c r="A29" s="140"/>
      <c r="B29" s="56" t="s">
        <v>165</v>
      </c>
      <c r="C29" s="56" t="s">
        <v>4</v>
      </c>
      <c r="D29" s="9"/>
      <c r="E29" s="56" t="s">
        <v>5</v>
      </c>
      <c r="F29" s="56" t="s">
        <v>4</v>
      </c>
      <c r="G29" s="9"/>
      <c r="H29" s="8" t="s">
        <v>5</v>
      </c>
    </row>
    <row r="30" spans="1:9" ht="16" customHeight="1" x14ac:dyDescent="0.55000000000000004">
      <c r="A30" s="140"/>
      <c r="B30" s="56" t="s">
        <v>10</v>
      </c>
      <c r="C30" s="56" t="s">
        <v>4</v>
      </c>
      <c r="D30" s="95"/>
      <c r="E30" s="96"/>
      <c r="F30" s="96"/>
      <c r="G30" s="97"/>
      <c r="H30" s="8" t="s">
        <v>5</v>
      </c>
    </row>
    <row r="31" spans="1:9" s="55" customFormat="1" ht="16" customHeight="1" x14ac:dyDescent="0.55000000000000004">
      <c r="A31" s="140"/>
      <c r="B31" s="56" t="s">
        <v>248</v>
      </c>
      <c r="C31" s="56" t="s">
        <v>4</v>
      </c>
      <c r="D31" s="95"/>
      <c r="E31" s="96"/>
      <c r="F31" s="96"/>
      <c r="G31" s="97"/>
      <c r="H31" s="8" t="s">
        <v>5</v>
      </c>
    </row>
    <row r="32" spans="1:9" ht="32.15" customHeight="1" x14ac:dyDescent="0.55000000000000004">
      <c r="A32" s="140"/>
      <c r="B32" s="58" t="s">
        <v>222</v>
      </c>
      <c r="C32" s="56" t="s">
        <v>4</v>
      </c>
      <c r="D32" s="146"/>
      <c r="E32" s="147"/>
      <c r="F32" s="147"/>
      <c r="G32" s="148"/>
      <c r="H32" s="8" t="s">
        <v>5</v>
      </c>
    </row>
    <row r="33" spans="1:8" ht="16" customHeight="1" x14ac:dyDescent="0.55000000000000004">
      <c r="A33" s="140"/>
      <c r="B33" s="56" t="s">
        <v>214</v>
      </c>
      <c r="C33" s="56" t="s">
        <v>4</v>
      </c>
      <c r="D33" s="95"/>
      <c r="E33" s="96"/>
      <c r="F33" s="96"/>
      <c r="G33" s="97"/>
      <c r="H33" s="8" t="s">
        <v>5</v>
      </c>
    </row>
    <row r="34" spans="1:8" ht="16" customHeight="1" x14ac:dyDescent="0.55000000000000004">
      <c r="A34" s="140"/>
      <c r="B34" s="56" t="s">
        <v>17</v>
      </c>
      <c r="C34" s="56"/>
      <c r="D34" s="10" t="s">
        <v>12</v>
      </c>
      <c r="E34" s="56"/>
      <c r="F34" s="56"/>
      <c r="G34" s="10" t="s">
        <v>13</v>
      </c>
      <c r="H34" s="8"/>
    </row>
    <row r="35" spans="1:8" ht="16" customHeight="1" x14ac:dyDescent="0.55000000000000004">
      <c r="A35" s="140"/>
      <c r="B35" s="56" t="s">
        <v>14</v>
      </c>
      <c r="C35" s="56" t="s">
        <v>4</v>
      </c>
      <c r="D35" s="9"/>
      <c r="E35" s="56" t="s">
        <v>5</v>
      </c>
      <c r="F35" s="56" t="s">
        <v>4</v>
      </c>
      <c r="G35" s="9"/>
      <c r="H35" s="8" t="s">
        <v>5</v>
      </c>
    </row>
    <row r="36" spans="1:8" ht="16" customHeight="1" x14ac:dyDescent="0.55000000000000004">
      <c r="A36" s="140"/>
      <c r="B36" s="56" t="s">
        <v>217</v>
      </c>
      <c r="C36" s="56" t="s">
        <v>4</v>
      </c>
      <c r="D36" s="9"/>
      <c r="E36" s="56" t="s">
        <v>5</v>
      </c>
      <c r="F36" s="56" t="s">
        <v>4</v>
      </c>
      <c r="G36" s="9"/>
      <c r="H36" s="8" t="s">
        <v>5</v>
      </c>
    </row>
    <row r="37" spans="1:8" ht="16" customHeight="1" x14ac:dyDescent="0.55000000000000004">
      <c r="A37" s="140"/>
      <c r="B37" s="56" t="s">
        <v>218</v>
      </c>
      <c r="C37" s="56" t="s">
        <v>4</v>
      </c>
      <c r="D37" s="26"/>
      <c r="E37" s="56" t="s">
        <v>5</v>
      </c>
      <c r="F37" s="56" t="s">
        <v>4</v>
      </c>
      <c r="G37" s="26"/>
      <c r="H37" s="8" t="s">
        <v>5</v>
      </c>
    </row>
    <row r="38" spans="1:8" ht="16" customHeight="1" x14ac:dyDescent="0.55000000000000004">
      <c r="A38" s="140"/>
      <c r="B38" s="56" t="s">
        <v>219</v>
      </c>
      <c r="C38" s="56" t="s">
        <v>4</v>
      </c>
      <c r="D38" s="57"/>
      <c r="E38" s="56" t="s">
        <v>5</v>
      </c>
      <c r="F38" s="56" t="s">
        <v>4</v>
      </c>
      <c r="G38" s="57"/>
      <c r="H38" s="8" t="s">
        <v>5</v>
      </c>
    </row>
    <row r="39" spans="1:8" ht="16" customHeight="1" x14ac:dyDescent="0.55000000000000004">
      <c r="A39" s="140"/>
      <c r="B39" s="56" t="s">
        <v>220</v>
      </c>
      <c r="C39" s="56" t="s">
        <v>4</v>
      </c>
      <c r="D39" s="57"/>
      <c r="E39" s="56" t="s">
        <v>5</v>
      </c>
      <c r="F39" s="56" t="s">
        <v>4</v>
      </c>
      <c r="G39" s="57"/>
      <c r="H39" s="8" t="s">
        <v>5</v>
      </c>
    </row>
    <row r="40" spans="1:8" ht="16" customHeight="1" x14ac:dyDescent="0.55000000000000004">
      <c r="A40" s="140"/>
      <c r="B40" s="56" t="s">
        <v>15</v>
      </c>
      <c r="C40" s="56"/>
      <c r="D40" s="10" t="s">
        <v>12</v>
      </c>
      <c r="E40" s="56"/>
      <c r="F40" s="56"/>
      <c r="G40" s="10" t="s">
        <v>13</v>
      </c>
      <c r="H40" s="8"/>
    </row>
    <row r="41" spans="1:8" ht="16" customHeight="1" x14ac:dyDescent="0.55000000000000004">
      <c r="A41" s="140"/>
      <c r="B41" s="56" t="s">
        <v>33</v>
      </c>
      <c r="C41" s="56" t="s">
        <v>4</v>
      </c>
      <c r="D41" s="9"/>
      <c r="E41" s="56" t="s">
        <v>5</v>
      </c>
      <c r="F41" s="56" t="s">
        <v>4</v>
      </c>
      <c r="G41" s="9"/>
      <c r="H41" s="8" t="s">
        <v>5</v>
      </c>
    </row>
    <row r="42" spans="1:8" ht="16" customHeight="1" x14ac:dyDescent="0.55000000000000004">
      <c r="A42" s="140"/>
      <c r="B42" s="56" t="s">
        <v>18</v>
      </c>
      <c r="C42" s="56" t="s">
        <v>4</v>
      </c>
      <c r="D42" s="9"/>
      <c r="E42" s="56" t="s">
        <v>5</v>
      </c>
      <c r="F42" s="56" t="s">
        <v>4</v>
      </c>
      <c r="G42" s="9"/>
      <c r="H42" s="8" t="s">
        <v>5</v>
      </c>
    </row>
    <row r="43" spans="1:8" ht="16" customHeight="1" x14ac:dyDescent="0.55000000000000004">
      <c r="A43" s="140"/>
      <c r="B43" s="56" t="s">
        <v>32</v>
      </c>
      <c r="C43" s="56" t="s">
        <v>4</v>
      </c>
      <c r="D43" s="95"/>
      <c r="E43" s="96"/>
      <c r="F43" s="96"/>
      <c r="G43" s="97"/>
      <c r="H43" s="8" t="s">
        <v>5</v>
      </c>
    </row>
    <row r="44" spans="1:8" s="16" customFormat="1" ht="32.15" customHeight="1" x14ac:dyDescent="0.55000000000000004">
      <c r="A44" s="140"/>
      <c r="B44" s="58" t="s">
        <v>68</v>
      </c>
      <c r="C44" s="56" t="s">
        <v>4</v>
      </c>
      <c r="D44" s="135"/>
      <c r="E44" s="136"/>
      <c r="F44" s="136"/>
      <c r="G44" s="137"/>
      <c r="H44" s="8" t="s">
        <v>5</v>
      </c>
    </row>
    <row r="45" spans="1:8" ht="6" customHeight="1" x14ac:dyDescent="0.55000000000000004">
      <c r="A45" s="140"/>
      <c r="B45" s="56"/>
      <c r="C45" s="56"/>
      <c r="D45" s="57"/>
      <c r="E45" s="57"/>
      <c r="F45" s="57"/>
      <c r="G45" s="57"/>
      <c r="H45" s="8"/>
    </row>
    <row r="46" spans="1:8" ht="42" customHeight="1" x14ac:dyDescent="0.55000000000000004">
      <c r="A46" s="140"/>
      <c r="B46" s="143" t="s">
        <v>216</v>
      </c>
      <c r="C46" s="144"/>
      <c r="D46" s="144"/>
      <c r="E46" s="144"/>
      <c r="F46" s="144"/>
      <c r="G46" s="144"/>
      <c r="H46" s="145"/>
    </row>
    <row r="47" spans="1:8" s="50" customFormat="1" ht="16" customHeight="1" x14ac:dyDescent="0.55000000000000004">
      <c r="A47" s="140"/>
      <c r="B47" s="132" t="str">
        <f>"（参考）ドアの面積="&amp;IF(D29*G29&gt;0,D29*G29/1000000,"　　")&amp;"㎡"</f>
        <v>（参考）ドアの面積=　　㎡</v>
      </c>
      <c r="C47" s="133"/>
      <c r="D47" s="133"/>
      <c r="E47" s="133"/>
      <c r="F47" s="133"/>
      <c r="G47" s="133"/>
      <c r="H47" s="134"/>
    </row>
    <row r="48" spans="1:8" ht="6" customHeight="1" x14ac:dyDescent="0.55000000000000004">
      <c r="A48" s="141"/>
      <c r="B48" s="14"/>
      <c r="C48" s="14"/>
      <c r="D48" s="14"/>
      <c r="E48" s="14"/>
      <c r="F48" s="14"/>
      <c r="G48" s="14"/>
      <c r="H48" s="15"/>
    </row>
  </sheetData>
  <mergeCells count="23">
    <mergeCell ref="B25:H25"/>
    <mergeCell ref="B47:H47"/>
    <mergeCell ref="D44:G44"/>
    <mergeCell ref="D32:G32"/>
    <mergeCell ref="D33:G33"/>
    <mergeCell ref="D43:G43"/>
    <mergeCell ref="B46:H46"/>
    <mergeCell ref="D9:G9"/>
    <mergeCell ref="D31:G31"/>
    <mergeCell ref="D30:G30"/>
    <mergeCell ref="A1:H1"/>
    <mergeCell ref="A2:H2"/>
    <mergeCell ref="A4:H4"/>
    <mergeCell ref="D28:G28"/>
    <mergeCell ref="D8:G8"/>
    <mergeCell ref="D6:G6"/>
    <mergeCell ref="A5:A26"/>
    <mergeCell ref="B24:H24"/>
    <mergeCell ref="D11:G11"/>
    <mergeCell ref="D10:G10"/>
    <mergeCell ref="D21:G21"/>
    <mergeCell ref="A27:A48"/>
    <mergeCell ref="D22:G22"/>
  </mergeCells>
  <phoneticPr fontId="2"/>
  <conditionalFormatting sqref="G15">
    <cfRule type="expression" dxfId="20" priority="24">
      <formula>OR(G14="ペアガラス",G14="トリプルガラス")</formula>
    </cfRule>
  </conditionalFormatting>
  <conditionalFormatting sqref="G16">
    <cfRule type="expression" dxfId="19" priority="23">
      <formula>OR(G14="ペアガラス",G14="トリプルガラス")</formula>
    </cfRule>
  </conditionalFormatting>
  <conditionalFormatting sqref="G17">
    <cfRule type="expression" dxfId="18" priority="22">
      <formula>OR(G14="ペアガラス",G14="トリプルガラス")</formula>
    </cfRule>
  </conditionalFormatting>
  <conditionalFormatting sqref="D15">
    <cfRule type="expression" dxfId="17" priority="21">
      <formula>OR(D14="ペアガラス",D14="トリプルガラス")</formula>
    </cfRule>
  </conditionalFormatting>
  <conditionalFormatting sqref="D16">
    <cfRule type="expression" dxfId="16" priority="20">
      <formula>OR(D14="ペアガラス",D14="トリプルガラス")</formula>
    </cfRule>
  </conditionalFormatting>
  <conditionalFormatting sqref="D17">
    <cfRule type="expression" dxfId="15" priority="19">
      <formula>OR(D14="ペアガラス",D14="トリプルガラス")</formula>
    </cfRule>
  </conditionalFormatting>
  <conditionalFormatting sqref="G37">
    <cfRule type="expression" dxfId="14" priority="6">
      <formula>OR(G36="ペアガラス",G36="トリプルガラス")</formula>
    </cfRule>
  </conditionalFormatting>
  <conditionalFormatting sqref="G38">
    <cfRule type="expression" dxfId="13" priority="5">
      <formula>OR(G36="ペアガラス",G36="トリプルガラス")</formula>
    </cfRule>
  </conditionalFormatting>
  <conditionalFormatting sqref="G39">
    <cfRule type="expression" dxfId="12" priority="4">
      <formula>OR(G36="ペアガラス",G36="トリプルガラス")</formula>
    </cfRule>
  </conditionalFormatting>
  <conditionalFormatting sqref="D37">
    <cfRule type="expression" dxfId="11" priority="3">
      <formula>OR(D36="ペアガラス",D36="トリプルガラス")</formula>
    </cfRule>
  </conditionalFormatting>
  <conditionalFormatting sqref="D38">
    <cfRule type="expression" dxfId="10" priority="2">
      <formula>OR(D36="ペアガラス",D36="トリプルガラス")</formula>
    </cfRule>
  </conditionalFormatting>
  <conditionalFormatting sqref="D39">
    <cfRule type="expression" dxfId="9" priority="1">
      <formula>OR(D36="ペアガラス",D36="トリプルガラス")</formula>
    </cfRule>
  </conditionalFormatting>
  <dataValidations count="1">
    <dataValidation type="decimal" allowBlank="1" showInputMessage="1" showErrorMessage="1" error="100から5000までの数値で記載してください。" sqref="D7 G7 D29 G29" xr:uid="{00000000-0002-0000-0700-000000000000}">
      <formula1>100</formula1>
      <formula2>5000</formula2>
    </dataValidation>
  </dataValidations>
  <printOptions horizontalCentered="1"/>
  <pageMargins left="0.78740157480314965" right="0.78740157480314965" top="0.86614173228346458" bottom="0.86614173228346458" header="0.31496062992125984" footer="0.31496062992125984"/>
  <pageSetup paperSize="9" orientation="portrait" r:id="rId1"/>
  <rowBreaks count="1" manualBreakCount="1">
    <brk id="26" max="16383" man="1"/>
  </rowBreaks>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700-000001000000}">
          <x14:formula1>
            <xm:f>選択肢!$A$2:$A$4</xm:f>
          </x14:formula1>
          <xm:sqref>G13 D13 G35 D35</xm:sqref>
        </x14:dataValidation>
        <x14:dataValidation type="list" allowBlank="1" showInputMessage="1" showErrorMessage="1" xr:uid="{00000000-0002-0000-0700-000002000000}">
          <x14:formula1>
            <xm:f>選択肢!$C$2:$C$4</xm:f>
          </x14:formula1>
          <xm:sqref>D15 G15 D37 G37</xm:sqref>
        </x14:dataValidation>
        <x14:dataValidation type="list" allowBlank="1" showInputMessage="1" showErrorMessage="1" xr:uid="{00000000-0002-0000-0700-000003000000}">
          <x14:formula1>
            <xm:f>選択肢!$D$2:$D$13</xm:f>
          </x14:formula1>
          <xm:sqref>D16 G16 D38 G38</xm:sqref>
        </x14:dataValidation>
        <x14:dataValidation type="list" allowBlank="1" showInputMessage="1" showErrorMessage="1" xr:uid="{00000000-0002-0000-0700-000004000000}">
          <x14:formula1>
            <xm:f>選択肢!$E$2:$E$4</xm:f>
          </x14:formula1>
          <xm:sqref>D17 G17 D39 G39</xm:sqref>
        </x14:dataValidation>
        <x14:dataValidation type="list" allowBlank="1" showInputMessage="1" showErrorMessage="1" xr:uid="{00000000-0002-0000-0700-000005000000}">
          <x14:formula1>
            <xm:f>選択肢!$F$2:$F$3</xm:f>
          </x14:formula1>
          <xm:sqref>D19:D20 G19:G20 D41:D42 G41:G42</xm:sqref>
        </x14:dataValidation>
        <x14:dataValidation type="list" allowBlank="1" showInputMessage="1" showErrorMessage="1" xr:uid="{00000000-0002-0000-0700-000006000000}">
          <x14:formula1>
            <xm:f>選択肢!$B$2:$B$5</xm:f>
          </x14:formula1>
          <xm:sqref>D14 G14 D36 G36</xm:sqref>
        </x14:dataValidation>
        <x14:dataValidation type="list" allowBlank="1" showInputMessage="1" showErrorMessage="1" xr:uid="{00000000-0002-0000-0700-000007000000}">
          <x14:formula1>
            <xm:f>選択肢!$I$2:$I$3</xm:f>
          </x14:formula1>
          <xm:sqref>D9:G9 D31:G31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交付申請書</vt:lpstr>
      <vt:lpstr>事業計画書</vt:lpstr>
      <vt:lpstr>事業内容等変更承認申請書</vt:lpstr>
      <vt:lpstr>実績報告書</vt:lpstr>
      <vt:lpstr>事業実績書</vt:lpstr>
      <vt:lpstr>交付申請額計算表</vt:lpstr>
      <vt:lpstr>補助金額計算表</vt:lpstr>
      <vt:lpstr>工事内容説明書（窓）</vt:lpstr>
      <vt:lpstr>工事内容説明書（ドア）</vt:lpstr>
      <vt:lpstr>工事内容説明書（躯体等）</vt:lpstr>
      <vt:lpstr>口座振替等届出</vt:lpstr>
      <vt:lpstr>代替文書</vt:lpstr>
      <vt:lpstr>選択肢</vt:lpstr>
      <vt:lpstr>交付申請額計算表!Print_Area</vt:lpstr>
      <vt:lpstr>交付申請書!Print_Area</vt:lpstr>
      <vt:lpstr>口座振替等届出!Print_Area</vt:lpstr>
      <vt:lpstr>事業内容等変更承認申請書!Print_Area</vt:lpstr>
      <vt:lpstr>実績報告書!Print_Area</vt:lpstr>
      <vt:lpstr>代替文書!Print_Area</vt:lpstr>
      <vt:lpstr>補助金額計算表!Print_Area</vt:lpstr>
      <vt:lpstr>'工事内容説明書（ドア）'!Print_Titles</vt:lpstr>
      <vt:lpstr>'工事内容説明書（躯体等）'!Print_Titles</vt:lpstr>
      <vt:lpstr>'工事内容説明書（窓）'!Print_Titles</vt:lpstr>
    </vt:vector>
  </TitlesOfParts>
  <Company>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要</dc:creator>
  <cp:lastModifiedBy>清野　生</cp:lastModifiedBy>
  <cp:lastPrinted>2024-09-24T06:02:14Z</cp:lastPrinted>
  <dcterms:created xsi:type="dcterms:W3CDTF">2023-12-27T05:00:32Z</dcterms:created>
  <dcterms:modified xsi:type="dcterms:W3CDTF">2024-09-24T07:44:16Z</dcterms:modified>
</cp:coreProperties>
</file>