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営企画係\10 庶務事務\照会・回答\R4\本庁\財政課\03公営企業関係\【済】050110_公営企業に係る経営比較分析表（令和３年度決算）の分析等について\03県指摘を受け修正\"/>
    </mc:Choice>
  </mc:AlternateContent>
  <workbookProtection workbookAlgorithmName="SHA-512" workbookHashValue="TsZGkFoK2QAIgrac+Xfw4JvyD5L00ymC/cgKaA/DBRcV4dwGtQXQE3QN/VE2ftIT2vI1hXmy4+ttRSgW6Hbq8g==" workbookSaltValue="hjfa9Z4zjjkqohP7U7M5vQ==" workbookSpinCount="100000" lockStructure="1"/>
  <bookViews>
    <workbookView xWindow="0" yWindow="0" windowWidth="10110" windowHeight="712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54" i="4"/>
  <c r="HM78" i="4"/>
  <c r="BX32" i="4"/>
  <c r="CS78" i="4"/>
  <c r="BX54" i="4"/>
  <c r="MN54" i="4"/>
  <c r="MN32" i="4"/>
  <c r="IZ32" i="4"/>
  <c r="FL32" i="4"/>
  <c r="C11" i="5"/>
  <c r="D11" i="5"/>
  <c r="E11" i="5"/>
  <c r="B11" i="5"/>
  <c r="EW32" i="4" l="1"/>
  <c r="IK32" i="4"/>
  <c r="GT78" i="4"/>
  <c r="EW54" i="4"/>
  <c r="BZ78" i="4"/>
  <c r="BI54" i="4"/>
  <c r="BI32" i="4"/>
  <c r="LY54" i="4"/>
  <c r="LY32" i="4"/>
  <c r="LO78" i="4"/>
  <c r="IK54" i="4"/>
  <c r="AN78" i="4"/>
  <c r="AE54" i="4"/>
  <c r="KU32" i="4"/>
  <c r="KU54" i="4"/>
  <c r="KC78" i="4"/>
  <c r="HG54" i="4"/>
  <c r="HG32" i="4"/>
  <c r="FH78" i="4"/>
  <c r="DS54" i="4"/>
  <c r="DS32" i="4"/>
  <c r="AE32" i="4"/>
  <c r="GR32" i="4"/>
  <c r="DD32" i="4"/>
  <c r="U78" i="4"/>
  <c r="P54" i="4"/>
  <c r="KF54" i="4"/>
  <c r="KF32" i="4"/>
  <c r="JJ78" i="4"/>
  <c r="GR54" i="4"/>
  <c r="EO78" i="4"/>
  <c r="DD54" i="4"/>
  <c r="P32" i="4"/>
  <c r="BG78" i="4"/>
  <c r="AT54" i="4"/>
  <c r="LJ54" i="4"/>
  <c r="KV78" i="4"/>
  <c r="HV54" i="4"/>
  <c r="GA78" i="4"/>
  <c r="EH54" i="4"/>
  <c r="EH32" i="4"/>
  <c r="AT32" i="4"/>
  <c r="LJ32" i="4"/>
  <c r="HV32" i="4"/>
</calcChain>
</file>

<file path=xl/sharedStrings.xml><?xml version="1.0" encoding="utf-8"?>
<sst xmlns="http://schemas.openxmlformats.org/spreadsheetml/2006/main" count="371" uniqueCount="180">
  <si>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</si>
  <si>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</si>
  <si>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</si>
  <si>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</si>
  <si>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</si>
  <si>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</si>
  <si>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</si>
  <si>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</si>
  <si>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</si>
  <si>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</si>
  <si>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</si>
  <si>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</si>
  <si>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</si>
  <si>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</si>
  <si>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</si>
  <si>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</si>
  <si>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</si>
  <si>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</si>
  <si>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</si>
  <si>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</si>
  <si>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</si>
  <si>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</si>
  <si>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</si>
  <si>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</si>
  <si>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</si>
  <si>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</si>
  <si>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</si>
  <si>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</si>
  <si>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</si>
  <si>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</si>
  <si>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</si>
  <si>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</si>
  <si>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</si>
  <si>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</si>
  <si>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</si>
  <si>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</si>
  <si>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</si>
  <si>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</si>
  <si>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</si>
  <si>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</si>
  <si>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</si>
  <si>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</si>
  <si>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</si>
  <si>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</si>
  <si>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</si>
  <si>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</si>
  <si>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</si>
  <si>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</si>
  <si>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</si>
  <si>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</si>
  <si>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</si>
  <si>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</si>
  <si>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</si>
  <si>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</si>
  <si>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</si>
  <si>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</si>
  <si>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</si>
  <si>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</si>
  <si>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</si>
  <si>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</si>
  <si>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</si>
  <si>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</si>
  <si>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</si>
  <si>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</si>
  <si>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</si>
  <si>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</si>
  <si>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</si>
  <si>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</si>
  <si>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</si>
  <si>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</si>
  <si>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</si>
  <si>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</si>
  <si>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</si>
  <si>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</si>
  <si>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</si>
  <si>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</si>
  <si>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</si>
  <si>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</si>
  <si>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</si>
  <si>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</si>
  <si>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</si>
  <si>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</si>
  <si>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</si>
  <si>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</si>
  <si>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</si>
  <si>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</si>
  <si>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</si>
  <si>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</si>
  <si>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</si>
  <si>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</si>
  <si>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</si>
  <si>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</si>
  <si>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</si>
  <si>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</si>
  <si>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</si>
  <si>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</si>
  <si>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</si>
  <si>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</si>
  <si>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</si>
  <si>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</si>
  <si>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</si>
  <si>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</si>
  <si>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</si>
  <si>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</si>
  <si>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</si>
  <si>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</si>
  <si>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</si>
  <si>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</si>
  <si>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</si>
  <si>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</si>
  <si>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</si>
  <si>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</si>
  <si>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</si>
  <si>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</si>
  <si>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</si>
  <si>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</si>
  <si>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</si>
  <si>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</si>
  <si>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</si>
  <si>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</si>
  <si>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</si>
  <si>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</si>
  <si>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</si>
  <si>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</si>
  <si>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</si>
  <si>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</si>
  <si>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</si>
  <si>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</si>
  <si>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</si>
  <si>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</si>
  <si>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</si>
  <si>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</si>
  <si>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</si>
  <si>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</si>
  <si>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</si>
  <si>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</si>
  <si>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</si>
  <si>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</si>
  <si>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</si>
  <si>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</si>
  <si>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</si>
  <si>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</si>
  <si>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</si>
  <si>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</si>
  <si>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</si>
  <si>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</si>
  <si>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</si>
  <si>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</si>
  <si>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</si>
  <si>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</si>
  <si>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</si>
  <si>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</si>
  <si>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</si>
  <si>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</si>
  <si>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</si>
  <si>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</si>
  <si>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</si>
  <si>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</si>
  <si>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</si>
  <si>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富山市</t>
  </si>
  <si>
    <t>富山まちなか病院</t>
  </si>
  <si>
    <t>条例全部</t>
  </si>
  <si>
    <t>病院事業</t>
  </si>
  <si>
    <t>一般病院</t>
  </si>
  <si>
    <t>50床以上～100床未満</t>
  </si>
  <si>
    <t>自治体職員 その他</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</si>
  <si>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</si>
  <si>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</si>
  <si>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</si>
  <si>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</si>
  <si>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</si>
  <si>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</si>
  <si>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</si>
  <si>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</si>
  <si>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</si>
  <si>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</si>
  <si>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富山医療圏において不足すると予測される回復期病床を中心とした病院運営を行うものであり、市民病院をはじめとする市内急性期病院の後方連携病院として、急性期医療を終えた患者の在宅復帰に向けた回復期医療を提供することで、本市における地域包括ケアシステムを推進する役割を担っている。</t>
    <rPh sb="0" eb="1">
      <t>トウ</t>
    </rPh>
    <rPh sb="29" eb="31">
      <t>チュウシン</t>
    </rPh>
    <rPh sb="34" eb="36">
      <t>ビョウイン</t>
    </rPh>
    <rPh sb="36" eb="38">
      <t>ウンエイ</t>
    </rPh>
    <rPh sb="39" eb="40">
      <t>オコナ</t>
    </rPh>
    <rPh sb="58" eb="60">
      <t>シナイ</t>
    </rPh>
    <phoneticPr fontId="5"/>
  </si>
  <si>
    <t>令和2年8月に地域包括ケア病床の運用を開始したことを機に入院患者数が増加に転じており、令和3年度における入院収益は、前年度比で121％の増収となった。
指標では、医業収支比率、病床利用率が、類似病院平均値を上回る数値となり、材料費対医業収益比率についても、後発医薬品の採用に積極的に取り組んだ結果、同平均値に近づいている。また、経常収支比率が年々改善しており、経営改善が順調に進んでいる。</t>
    <rPh sb="0" eb="2">
      <t>レイワ</t>
    </rPh>
    <rPh sb="3" eb="4">
      <t>ネン</t>
    </rPh>
    <rPh sb="5" eb="6">
      <t>ガツ</t>
    </rPh>
    <rPh sb="7" eb="9">
      <t>チイキ</t>
    </rPh>
    <rPh sb="9" eb="11">
      <t>ホウカツ</t>
    </rPh>
    <rPh sb="13" eb="15">
      <t>ビョウショウ</t>
    </rPh>
    <rPh sb="16" eb="18">
      <t>ウンヨウ</t>
    </rPh>
    <rPh sb="19" eb="21">
      <t>カイシ</t>
    </rPh>
    <rPh sb="26" eb="27">
      <t>キ</t>
    </rPh>
    <rPh sb="28" eb="30">
      <t>ニュウイン</t>
    </rPh>
    <rPh sb="30" eb="33">
      <t>カンジャスウ</t>
    </rPh>
    <rPh sb="34" eb="36">
      <t>ゾウカ</t>
    </rPh>
    <rPh sb="37" eb="38">
      <t>テン</t>
    </rPh>
    <rPh sb="43" eb="45">
      <t>レイワ</t>
    </rPh>
    <rPh sb="46" eb="48">
      <t>ネンド</t>
    </rPh>
    <rPh sb="52" eb="54">
      <t>ニュウイン</t>
    </rPh>
    <rPh sb="54" eb="56">
      <t>シュウエキ</t>
    </rPh>
    <rPh sb="61" eb="62">
      <t>ヒ</t>
    </rPh>
    <rPh sb="68" eb="70">
      <t>ゾウシュウ</t>
    </rPh>
    <rPh sb="76" eb="78">
      <t>シヒョウ</t>
    </rPh>
    <rPh sb="81" eb="83">
      <t>イギョウ</t>
    </rPh>
    <rPh sb="83" eb="85">
      <t>シュウシ</t>
    </rPh>
    <rPh sb="85" eb="87">
      <t>ヒリツ</t>
    </rPh>
    <rPh sb="92" eb="93">
      <t>リツ</t>
    </rPh>
    <rPh sb="95" eb="97">
      <t>ルイジ</t>
    </rPh>
    <rPh sb="97" eb="99">
      <t>ビョウイン</t>
    </rPh>
    <rPh sb="99" eb="102">
      <t>ヘイキンチ</t>
    </rPh>
    <rPh sb="103" eb="105">
      <t>ウワマワ</t>
    </rPh>
    <rPh sb="106" eb="108">
      <t>スウチ</t>
    </rPh>
    <rPh sb="149" eb="150">
      <t>ドウ</t>
    </rPh>
    <rPh sb="154" eb="155">
      <t>チカ</t>
    </rPh>
    <rPh sb="164" eb="170">
      <t>ケイジョウシュウシヒリツ</t>
    </rPh>
    <rPh sb="171" eb="173">
      <t>ネンネン</t>
    </rPh>
    <rPh sb="173" eb="175">
      <t>カイゼン</t>
    </rPh>
    <rPh sb="180" eb="182">
      <t>ケイエイ</t>
    </rPh>
    <rPh sb="182" eb="184">
      <t>カイゼン</t>
    </rPh>
    <rPh sb="185" eb="187">
      <t>ジュンチョウ</t>
    </rPh>
    <rPh sb="188" eb="189">
      <t>スス</t>
    </rPh>
    <phoneticPr fontId="5"/>
  </si>
  <si>
    <t>旧逓信病院からまちなか病院へ病院経営を引き継ぐにあたり、建物等の固定資産に関しては原則減価償却の残存価格で再計算したことから、固定資産総額は類似病院と比べて低い値となっている。
その上で、まちなか病院として新たに必要な建物改修や医療機械の更新等を図ったため、その多くが減価償却を開始して間もないことから、減価償却率は類似病院と比べて低い状況にあるように映る。しかしながら、実際には建物本体は50年以上が経過しており、電気設備や空調、配管等で施設の老朽化に起因した故障、破損が頻繁に起きており、この対応が課題となっている。</t>
    <rPh sb="0" eb="1">
      <t>キュウ</t>
    </rPh>
    <rPh sb="1" eb="3">
      <t>テイシン</t>
    </rPh>
    <rPh sb="3" eb="5">
      <t>ビョウイン</t>
    </rPh>
    <rPh sb="11" eb="13">
      <t>ビョウイン</t>
    </rPh>
    <rPh sb="14" eb="16">
      <t>ビョウイン</t>
    </rPh>
    <rPh sb="16" eb="18">
      <t>ケイエイ</t>
    </rPh>
    <rPh sb="19" eb="20">
      <t>ヒ</t>
    </rPh>
    <rPh sb="21" eb="22">
      <t>ツ</t>
    </rPh>
    <rPh sb="28" eb="31">
      <t>タテモノナド</t>
    </rPh>
    <rPh sb="32" eb="34">
      <t>コテイ</t>
    </rPh>
    <rPh sb="34" eb="36">
      <t>シサン</t>
    </rPh>
    <rPh sb="37" eb="38">
      <t>カン</t>
    </rPh>
    <rPh sb="41" eb="43">
      <t>ゲンソク</t>
    </rPh>
    <rPh sb="43" eb="45">
      <t>ゲンカ</t>
    </rPh>
    <rPh sb="45" eb="47">
      <t>ショウキャク</t>
    </rPh>
    <rPh sb="48" eb="50">
      <t>ザンゾン</t>
    </rPh>
    <rPh sb="50" eb="52">
      <t>カカク</t>
    </rPh>
    <rPh sb="53" eb="54">
      <t>サイ</t>
    </rPh>
    <rPh sb="54" eb="56">
      <t>ケイサン</t>
    </rPh>
    <rPh sb="63" eb="65">
      <t>コテイ</t>
    </rPh>
    <rPh sb="65" eb="67">
      <t>シサン</t>
    </rPh>
    <rPh sb="67" eb="69">
      <t>ソウガク</t>
    </rPh>
    <rPh sb="70" eb="72">
      <t>ルイジ</t>
    </rPh>
    <rPh sb="72" eb="74">
      <t>ビョウイン</t>
    </rPh>
    <rPh sb="75" eb="76">
      <t>クラ</t>
    </rPh>
    <rPh sb="78" eb="79">
      <t>ヒク</t>
    </rPh>
    <rPh sb="80" eb="81">
      <t>アタイ</t>
    </rPh>
    <rPh sb="91" eb="92">
      <t>ウエ</t>
    </rPh>
    <rPh sb="98" eb="100">
      <t>ビョウイン</t>
    </rPh>
    <rPh sb="103" eb="104">
      <t>アラ</t>
    </rPh>
    <rPh sb="106" eb="108">
      <t>ヒツヨウ</t>
    </rPh>
    <rPh sb="109" eb="111">
      <t>タテモノ</t>
    </rPh>
    <rPh sb="111" eb="113">
      <t>カイシュウ</t>
    </rPh>
    <rPh sb="114" eb="116">
      <t>イリョウ</t>
    </rPh>
    <rPh sb="116" eb="118">
      <t>キカイ</t>
    </rPh>
    <rPh sb="119" eb="121">
      <t>コウシン</t>
    </rPh>
    <rPh sb="121" eb="122">
      <t>ナド</t>
    </rPh>
    <rPh sb="123" eb="124">
      <t>ハカ</t>
    </rPh>
    <rPh sb="131" eb="132">
      <t>オオ</t>
    </rPh>
    <rPh sb="134" eb="136">
      <t>ゲンカ</t>
    </rPh>
    <rPh sb="136" eb="138">
      <t>ショウキャク</t>
    </rPh>
    <rPh sb="139" eb="141">
      <t>カイシ</t>
    </rPh>
    <rPh sb="143" eb="144">
      <t>マ</t>
    </rPh>
    <rPh sb="158" eb="160">
      <t>ルイジ</t>
    </rPh>
    <rPh sb="160" eb="162">
      <t>ビョウイン</t>
    </rPh>
    <rPh sb="163" eb="164">
      <t>クラ</t>
    </rPh>
    <rPh sb="166" eb="167">
      <t>ヒク</t>
    </rPh>
    <rPh sb="168" eb="170">
      <t>ジョウキョウ</t>
    </rPh>
    <rPh sb="186" eb="188">
      <t>ジッサイ</t>
    </rPh>
    <rPh sb="190" eb="192">
      <t>タテモノ</t>
    </rPh>
    <rPh sb="192" eb="194">
      <t>ホンタイ</t>
    </rPh>
    <rPh sb="218" eb="219">
      <t>ナド</t>
    </rPh>
    <rPh sb="220" eb="222">
      <t>シセツ</t>
    </rPh>
    <rPh sb="223" eb="226">
      <t>ロウキュウカ</t>
    </rPh>
    <rPh sb="227" eb="229">
      <t>キイン</t>
    </rPh>
    <rPh sb="237" eb="239">
      <t>ヒンパン</t>
    </rPh>
    <rPh sb="240" eb="241">
      <t>オ</t>
    </rPh>
    <rPh sb="248" eb="250">
      <t>タイオウ</t>
    </rPh>
    <rPh sb="251" eb="253">
      <t>カダイ</t>
    </rPh>
    <phoneticPr fontId="5"/>
  </si>
  <si>
    <t>令和3年度は、入院収益が増収したことや、後発医薬品への切り替えなど経費の削減に取り組んだ結果、経常収支では、90百万円の赤字ではあるものの、令和2年度が192百万円の赤字、令和元年度が324百万円の赤字であったことを踏まえると、その赤字幅は着実に減少しており、病院が経営目標としている「収支の黒字化」に向けた経営改善は、概ね順調に進んでいるものと捉えている。</t>
    <rPh sb="0" eb="2">
      <t>レイワ</t>
    </rPh>
    <rPh sb="3" eb="5">
      <t>ネンド</t>
    </rPh>
    <rPh sb="7" eb="9">
      <t>ニュウイン</t>
    </rPh>
    <rPh sb="9" eb="11">
      <t>シュウエキ</t>
    </rPh>
    <rPh sb="12" eb="14">
      <t>ゾウシュウ</t>
    </rPh>
    <rPh sb="27" eb="28">
      <t>キ</t>
    </rPh>
    <rPh sb="29" eb="30">
      <t>カ</t>
    </rPh>
    <rPh sb="33" eb="35">
      <t>ケイヒ</t>
    </rPh>
    <rPh sb="36" eb="38">
      <t>サクゲン</t>
    </rPh>
    <rPh sb="44" eb="46">
      <t>ケッカ</t>
    </rPh>
    <rPh sb="47" eb="49">
      <t>ケイジョウ</t>
    </rPh>
    <rPh sb="49" eb="51">
      <t>シュウシ</t>
    </rPh>
    <rPh sb="60" eb="62">
      <t>アカジ</t>
    </rPh>
    <rPh sb="79" eb="82">
      <t>ヒャクマンエン</t>
    </rPh>
    <rPh sb="83" eb="85">
      <t>アカジ</t>
    </rPh>
    <rPh sb="86" eb="88">
      <t>レイワ</t>
    </rPh>
    <rPh sb="88" eb="90">
      <t>ガンネン</t>
    </rPh>
    <rPh sb="90" eb="91">
      <t>ド</t>
    </rPh>
    <rPh sb="95" eb="98">
      <t>ヒャクマンエン</t>
    </rPh>
    <rPh sb="99" eb="101">
      <t>アカジ</t>
    </rPh>
    <rPh sb="108" eb="109">
      <t>フ</t>
    </rPh>
    <rPh sb="116" eb="119">
      <t>アカジハバ</t>
    </rPh>
    <rPh sb="120" eb="122">
      <t>チャクジツ</t>
    </rPh>
    <rPh sb="123" eb="125">
      <t>ゲンショウ</t>
    </rPh>
    <rPh sb="130" eb="132">
      <t>ビョウイン</t>
    </rPh>
    <rPh sb="133" eb="135">
      <t>ケイエイ</t>
    </rPh>
    <rPh sb="135" eb="137">
      <t>モクヒョウ</t>
    </rPh>
    <rPh sb="143" eb="145">
      <t>シュウシ</t>
    </rPh>
    <rPh sb="146" eb="149">
      <t>クロジカ</t>
    </rPh>
    <rPh sb="151" eb="152">
      <t>ム</t>
    </rPh>
    <rPh sb="154" eb="156">
      <t>ケイエイ</t>
    </rPh>
    <rPh sb="156" eb="158">
      <t>カイゼン</t>
    </rPh>
    <rPh sb="160" eb="161">
      <t>オオム</t>
    </rPh>
    <rPh sb="162" eb="164">
      <t>ジュンチョウ</t>
    </rPh>
    <rPh sb="165" eb="166">
      <t>スス</t>
    </rPh>
    <rPh sb="173" eb="174">
      <t>トラ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</si>
</sst>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51.1</c:v>
                </c:pt>
                <c:pt idx="3">
                  <c:v>69.599999999999994</c:v>
                </c:pt>
                <c:pt idx="4">
                  <c:v>79.3</c:v>
                </c:pt>
              </c:numCache>
            </c:numRef>
          </c:val>
          <c:extLst>
            <c:ext xmlns:c16="http://schemas.microsoft.com/office/drawing/2014/chart" uri="{C3380CC4-5D6E-409C-BE32-E72D297353CC}">
              <c16:uniqueId val="{00000000-2BAB-47CC-BBCE-6D3EE14880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66.099999999999994</c:v>
                </c:pt>
                <c:pt idx="3">
                  <c:v>62.3</c:v>
                </c:pt>
                <c:pt idx="4">
                  <c:v>62.1</c:v>
                </c:pt>
              </c:numCache>
            </c:numRef>
          </c:val>
          <c:smooth val="0"/>
          <c:extLst>
            <c:ext xmlns:c16="http://schemas.microsoft.com/office/drawing/2014/chart" uri="{C3380CC4-5D6E-409C-BE32-E72D297353CC}">
              <c16:uniqueId val="{00000001-2BAB-47CC-BBCE-6D3EE14880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15129</c:v>
                </c:pt>
                <c:pt idx="3">
                  <c:v>14848</c:v>
                </c:pt>
                <c:pt idx="4">
                  <c:v>14013</c:v>
                </c:pt>
              </c:numCache>
            </c:numRef>
          </c:val>
          <c:extLst>
            <c:ext xmlns:c16="http://schemas.microsoft.com/office/drawing/2014/chart" uri="{C3380CC4-5D6E-409C-BE32-E72D297353CC}">
              <c16:uniqueId val="{00000000-E8E9-48D2-B6CD-92CC5BF80E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9135</c:v>
                </c:pt>
                <c:pt idx="3">
                  <c:v>9509</c:v>
                </c:pt>
                <c:pt idx="4">
                  <c:v>9548</c:v>
                </c:pt>
              </c:numCache>
            </c:numRef>
          </c:val>
          <c:smooth val="0"/>
          <c:extLst>
            <c:ext xmlns:c16="http://schemas.microsoft.com/office/drawing/2014/chart" uri="{C3380CC4-5D6E-409C-BE32-E72D297353CC}">
              <c16:uniqueId val="{00000001-E8E9-48D2-B6CD-92CC5BF80E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27920</c:v>
                </c:pt>
                <c:pt idx="3">
                  <c:v>30367</c:v>
                </c:pt>
                <c:pt idx="4">
                  <c:v>32299</c:v>
                </c:pt>
              </c:numCache>
            </c:numRef>
          </c:val>
          <c:extLst>
            <c:ext xmlns:c16="http://schemas.microsoft.com/office/drawing/2014/chart" uri="{C3380CC4-5D6E-409C-BE32-E72D297353CC}">
              <c16:uniqueId val="{00000000-0C1B-4266-A855-684B552A30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26415</c:v>
                </c:pt>
                <c:pt idx="3">
                  <c:v>27227</c:v>
                </c:pt>
                <c:pt idx="4">
                  <c:v>28176</c:v>
                </c:pt>
              </c:numCache>
            </c:numRef>
          </c:val>
          <c:smooth val="0"/>
          <c:extLst>
            <c:ext xmlns:c16="http://schemas.microsoft.com/office/drawing/2014/chart" uri="{C3380CC4-5D6E-409C-BE32-E72D297353CC}">
              <c16:uniqueId val="{00000001-0C1B-4266-A855-684B552A30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52.9</c:v>
                </c:pt>
                <c:pt idx="3">
                  <c:v>75.2</c:v>
                </c:pt>
                <c:pt idx="4">
                  <c:v>75.8</c:v>
                </c:pt>
              </c:numCache>
            </c:numRef>
          </c:val>
          <c:extLst>
            <c:ext xmlns:c16="http://schemas.microsoft.com/office/drawing/2014/chart" uri="{C3380CC4-5D6E-409C-BE32-E72D297353CC}">
              <c16:uniqueId val="{00000000-39EF-4267-B21F-4FBF61EA41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118.8</c:v>
                </c:pt>
                <c:pt idx="3">
                  <c:v>136</c:v>
                </c:pt>
                <c:pt idx="4">
                  <c:v>131.30000000000001</c:v>
                </c:pt>
              </c:numCache>
            </c:numRef>
          </c:val>
          <c:smooth val="0"/>
          <c:extLst>
            <c:ext xmlns:c16="http://schemas.microsoft.com/office/drawing/2014/chart" uri="{C3380CC4-5D6E-409C-BE32-E72D297353CC}">
              <c16:uniqueId val="{00000001-39EF-4267-B21F-4FBF61EA41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66</c:v>
                </c:pt>
                <c:pt idx="3">
                  <c:v>73.8</c:v>
                </c:pt>
                <c:pt idx="4">
                  <c:v>87.8</c:v>
                </c:pt>
              </c:numCache>
            </c:numRef>
          </c:val>
          <c:extLst>
            <c:ext xmlns:c16="http://schemas.microsoft.com/office/drawing/2014/chart" uri="{C3380CC4-5D6E-409C-BE32-E72D297353CC}">
              <c16:uniqueId val="{00000000-5664-4715-89CF-A5FC6DA68D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77.099999999999994</c:v>
                </c:pt>
                <c:pt idx="3">
                  <c:v>73.8</c:v>
                </c:pt>
                <c:pt idx="4">
                  <c:v>75.5</c:v>
                </c:pt>
              </c:numCache>
            </c:numRef>
          </c:val>
          <c:smooth val="0"/>
          <c:extLst>
            <c:ext xmlns:c16="http://schemas.microsoft.com/office/drawing/2014/chart" uri="{C3380CC4-5D6E-409C-BE32-E72D297353CC}">
              <c16:uniqueId val="{00000001-5664-4715-89CF-A5FC6DA68D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66.3</c:v>
                </c:pt>
                <c:pt idx="3">
                  <c:v>80</c:v>
                </c:pt>
                <c:pt idx="4">
                  <c:v>90.4</c:v>
                </c:pt>
              </c:numCache>
            </c:numRef>
          </c:val>
          <c:extLst>
            <c:ext xmlns:c16="http://schemas.microsoft.com/office/drawing/2014/chart" uri="{C3380CC4-5D6E-409C-BE32-E72D297353CC}">
              <c16:uniqueId val="{00000000-F31B-442F-A07C-A31A9BAC70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97.7</c:v>
                </c:pt>
                <c:pt idx="3">
                  <c:v>100.7</c:v>
                </c:pt>
                <c:pt idx="4">
                  <c:v>103.6</c:v>
                </c:pt>
              </c:numCache>
            </c:numRef>
          </c:val>
          <c:smooth val="0"/>
          <c:extLst>
            <c:ext xmlns:c16="http://schemas.microsoft.com/office/drawing/2014/chart" uri="{C3380CC4-5D6E-409C-BE32-E72D297353CC}">
              <c16:uniqueId val="{00000001-F31B-442F-A07C-A31A9BAC70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0</c:v>
                </c:pt>
                <c:pt idx="3">
                  <c:v>9.1999999999999993</c:v>
                </c:pt>
                <c:pt idx="4">
                  <c:v>9.5</c:v>
                </c:pt>
              </c:numCache>
            </c:numRef>
          </c:val>
          <c:extLst>
            <c:ext xmlns:c16="http://schemas.microsoft.com/office/drawing/2014/chart" uri="{C3380CC4-5D6E-409C-BE32-E72D297353CC}">
              <c16:uniqueId val="{00000000-0380-443E-B404-11CD01ABA38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56.4</c:v>
                </c:pt>
                <c:pt idx="3">
                  <c:v>56.9</c:v>
                </c:pt>
                <c:pt idx="4">
                  <c:v>58.3</c:v>
                </c:pt>
              </c:numCache>
            </c:numRef>
          </c:val>
          <c:smooth val="0"/>
          <c:extLst>
            <c:ext xmlns:c16="http://schemas.microsoft.com/office/drawing/2014/chart" uri="{C3380CC4-5D6E-409C-BE32-E72D297353CC}">
              <c16:uniqueId val="{00000001-0380-443E-B404-11CD01ABA38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0</c:v>
                </c:pt>
                <c:pt idx="3">
                  <c:v>12.3</c:v>
                </c:pt>
                <c:pt idx="4">
                  <c:v>9.1999999999999993</c:v>
                </c:pt>
              </c:numCache>
            </c:numRef>
          </c:val>
          <c:extLst>
            <c:ext xmlns:c16="http://schemas.microsoft.com/office/drawing/2014/chart" uri="{C3380CC4-5D6E-409C-BE32-E72D297353CC}">
              <c16:uniqueId val="{00000000-631F-45D2-A1E9-0FF6D4A0DD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73.400000000000006</c:v>
                </c:pt>
                <c:pt idx="3">
                  <c:v>72.5</c:v>
                </c:pt>
                <c:pt idx="4">
                  <c:v>72.3</c:v>
                </c:pt>
              </c:numCache>
            </c:numRef>
          </c:val>
          <c:smooth val="0"/>
          <c:extLst>
            <c:ext xmlns:c16="http://schemas.microsoft.com/office/drawing/2014/chart" uri="{C3380CC4-5D6E-409C-BE32-E72D297353CC}">
              <c16:uniqueId val="{00000001-631F-45D2-A1E9-0FF6D4A0DD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692560</c:v>
                </c:pt>
                <c:pt idx="3">
                  <c:v>861560</c:v>
                </c:pt>
                <c:pt idx="4">
                  <c:v>1947740</c:v>
                </c:pt>
              </c:numCache>
            </c:numRef>
          </c:val>
          <c:extLst>
            <c:ext xmlns:c16="http://schemas.microsoft.com/office/drawing/2014/chart" uri="{C3380CC4-5D6E-409C-BE32-E72D297353CC}">
              <c16:uniqueId val="{00000000-DCAD-4E42-A27E-2F5C2D21050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40117620</c:v>
                </c:pt>
                <c:pt idx="3">
                  <c:v>42330999</c:v>
                </c:pt>
                <c:pt idx="4">
                  <c:v>43068047</c:v>
                </c:pt>
              </c:numCache>
            </c:numRef>
          </c:val>
          <c:smooth val="0"/>
          <c:extLst>
            <c:ext xmlns:c16="http://schemas.microsoft.com/office/drawing/2014/chart" uri="{C3380CC4-5D6E-409C-BE32-E72D297353CC}">
              <c16:uniqueId val="{00000001-DCAD-4E42-A27E-2F5C2D21050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31.4</c:v>
                </c:pt>
                <c:pt idx="3">
                  <c:v>23.2</c:v>
                </c:pt>
                <c:pt idx="4">
                  <c:v>16.7</c:v>
                </c:pt>
              </c:numCache>
            </c:numRef>
          </c:val>
          <c:extLst>
            <c:ext xmlns:c16="http://schemas.microsoft.com/office/drawing/2014/chart" uri="{C3380CC4-5D6E-409C-BE32-E72D297353CC}">
              <c16:uniqueId val="{00000000-5BC6-43C0-B70D-57A182CBCB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16</c:v>
                </c:pt>
                <c:pt idx="3">
                  <c:v>15.7</c:v>
                </c:pt>
                <c:pt idx="4">
                  <c:v>14.6</c:v>
                </c:pt>
              </c:numCache>
            </c:numRef>
          </c:val>
          <c:smooth val="0"/>
          <c:extLst>
            <c:ext xmlns:c16="http://schemas.microsoft.com/office/drawing/2014/chart" uri="{C3380CC4-5D6E-409C-BE32-E72D297353CC}">
              <c16:uniqueId val="{00000001-5BC6-43C0-B70D-57A182CBCB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84.2</c:v>
                </c:pt>
                <c:pt idx="3">
                  <c:v>82.6</c:v>
                </c:pt>
                <c:pt idx="4">
                  <c:v>70.400000000000006</c:v>
                </c:pt>
              </c:numCache>
            </c:numRef>
          </c:val>
          <c:extLst>
            <c:ext xmlns:c16="http://schemas.microsoft.com/office/drawing/2014/chart" uri="{C3380CC4-5D6E-409C-BE32-E72D297353CC}">
              <c16:uniqueId val="{00000000-8866-4C87-A1B6-D205EE9EAD2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72</c:v>
                </c:pt>
                <c:pt idx="3">
                  <c:v>77.7</c:v>
                </c:pt>
                <c:pt idx="4">
                  <c:v>75.7</c:v>
                </c:pt>
              </c:numCache>
            </c:numRef>
          </c:val>
          <c:smooth val="0"/>
          <c:extLst>
            <c:ext xmlns:c16="http://schemas.microsoft.com/office/drawing/2014/chart" uri="{C3380CC4-5D6E-409C-BE32-E72D297353CC}">
              <c16:uniqueId val="{00000001-8866-4C87-A1B6-D205EE9EAD2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90" zoomScaleNormal="90" zoomScaleSheetLayoutView="9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富山県富山市　富山まちなか病院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その他</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411222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3833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66.3</v>
      </c>
      <c r="AU33" s="129"/>
      <c r="AV33" s="129"/>
      <c r="AW33" s="129"/>
      <c r="AX33" s="129"/>
      <c r="AY33" s="129"/>
      <c r="AZ33" s="129"/>
      <c r="BA33" s="129"/>
      <c r="BB33" s="129"/>
      <c r="BC33" s="129"/>
      <c r="BD33" s="129"/>
      <c r="BE33" s="129"/>
      <c r="BF33" s="129"/>
      <c r="BG33" s="129"/>
      <c r="BH33" s="130"/>
      <c r="BI33" s="128">
        <f>データ!AL7</f>
        <v>80</v>
      </c>
      <c r="BJ33" s="129"/>
      <c r="BK33" s="129"/>
      <c r="BL33" s="129"/>
      <c r="BM33" s="129"/>
      <c r="BN33" s="129"/>
      <c r="BO33" s="129"/>
      <c r="BP33" s="129"/>
      <c r="BQ33" s="129"/>
      <c r="BR33" s="129"/>
      <c r="BS33" s="129"/>
      <c r="BT33" s="129"/>
      <c r="BU33" s="129"/>
      <c r="BV33" s="129"/>
      <c r="BW33" s="130"/>
      <c r="BX33" s="128">
        <f>データ!AM7</f>
        <v>90.4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66</v>
      </c>
      <c r="EI33" s="129"/>
      <c r="EJ33" s="129"/>
      <c r="EK33" s="129"/>
      <c r="EL33" s="129"/>
      <c r="EM33" s="129"/>
      <c r="EN33" s="129"/>
      <c r="EO33" s="129"/>
      <c r="EP33" s="129"/>
      <c r="EQ33" s="129"/>
      <c r="ER33" s="129"/>
      <c r="ES33" s="129"/>
      <c r="ET33" s="129"/>
      <c r="EU33" s="129"/>
      <c r="EV33" s="130"/>
      <c r="EW33" s="128">
        <f>データ!AW7</f>
        <v>73.8</v>
      </c>
      <c r="EX33" s="129"/>
      <c r="EY33" s="129"/>
      <c r="EZ33" s="129"/>
      <c r="FA33" s="129"/>
      <c r="FB33" s="129"/>
      <c r="FC33" s="129"/>
      <c r="FD33" s="129"/>
      <c r="FE33" s="129"/>
      <c r="FF33" s="129"/>
      <c r="FG33" s="129"/>
      <c r="FH33" s="129"/>
      <c r="FI33" s="129"/>
      <c r="FJ33" s="129"/>
      <c r="FK33" s="130"/>
      <c r="FL33" s="128">
        <f>データ!AX7</f>
        <v>87.8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52.9</v>
      </c>
      <c r="HW33" s="129"/>
      <c r="HX33" s="129"/>
      <c r="HY33" s="129"/>
      <c r="HZ33" s="129"/>
      <c r="IA33" s="129"/>
      <c r="IB33" s="129"/>
      <c r="IC33" s="129"/>
      <c r="ID33" s="129"/>
      <c r="IE33" s="129"/>
      <c r="IF33" s="129"/>
      <c r="IG33" s="129"/>
      <c r="IH33" s="129"/>
      <c r="II33" s="129"/>
      <c r="IJ33" s="130"/>
      <c r="IK33" s="128">
        <f>データ!BH7</f>
        <v>75.2</v>
      </c>
      <c r="IL33" s="129"/>
      <c r="IM33" s="129"/>
      <c r="IN33" s="129"/>
      <c r="IO33" s="129"/>
      <c r="IP33" s="129"/>
      <c r="IQ33" s="129"/>
      <c r="IR33" s="129"/>
      <c r="IS33" s="129"/>
      <c r="IT33" s="129"/>
      <c r="IU33" s="129"/>
      <c r="IV33" s="129"/>
      <c r="IW33" s="129"/>
      <c r="IX33" s="129"/>
      <c r="IY33" s="130"/>
      <c r="IZ33" s="128">
        <f>データ!BI7</f>
        <v>75.8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51.1</v>
      </c>
      <c r="LK33" s="129"/>
      <c r="LL33" s="129"/>
      <c r="LM33" s="129"/>
      <c r="LN33" s="129"/>
      <c r="LO33" s="129"/>
      <c r="LP33" s="129"/>
      <c r="LQ33" s="129"/>
      <c r="LR33" s="129"/>
      <c r="LS33" s="129"/>
      <c r="LT33" s="129"/>
      <c r="LU33" s="129"/>
      <c r="LV33" s="129"/>
      <c r="LW33" s="129"/>
      <c r="LX33" s="130"/>
      <c r="LY33" s="128">
        <f>データ!BS7</f>
        <v>69.599999999999994</v>
      </c>
      <c r="LZ33" s="129"/>
      <c r="MA33" s="129"/>
      <c r="MB33" s="129"/>
      <c r="MC33" s="129"/>
      <c r="MD33" s="129"/>
      <c r="ME33" s="129"/>
      <c r="MF33" s="129"/>
      <c r="MG33" s="129"/>
      <c r="MH33" s="129"/>
      <c r="MI33" s="129"/>
      <c r="MJ33" s="129"/>
      <c r="MK33" s="129"/>
      <c r="ML33" s="129"/>
      <c r="MM33" s="130"/>
      <c r="MN33" s="128">
        <f>データ!BT7</f>
        <v>79.3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177</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178</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f>データ!CC7</f>
        <v>27920</v>
      </c>
      <c r="AU55" s="138"/>
      <c r="AV55" s="138"/>
      <c r="AW55" s="138"/>
      <c r="AX55" s="138"/>
      <c r="AY55" s="138"/>
      <c r="AZ55" s="138"/>
      <c r="BA55" s="138"/>
      <c r="BB55" s="138"/>
      <c r="BC55" s="138"/>
      <c r="BD55" s="138"/>
      <c r="BE55" s="138"/>
      <c r="BF55" s="138"/>
      <c r="BG55" s="138"/>
      <c r="BH55" s="139"/>
      <c r="BI55" s="137">
        <f>データ!CD7</f>
        <v>30367</v>
      </c>
      <c r="BJ55" s="138"/>
      <c r="BK55" s="138"/>
      <c r="BL55" s="138"/>
      <c r="BM55" s="138"/>
      <c r="BN55" s="138"/>
      <c r="BO55" s="138"/>
      <c r="BP55" s="138"/>
      <c r="BQ55" s="138"/>
      <c r="BR55" s="138"/>
      <c r="BS55" s="138"/>
      <c r="BT55" s="138"/>
      <c r="BU55" s="138"/>
      <c r="BV55" s="138"/>
      <c r="BW55" s="139"/>
      <c r="BX55" s="137">
        <f>データ!CE7</f>
        <v>32299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f>データ!CN7</f>
        <v>15129</v>
      </c>
      <c r="EI55" s="138"/>
      <c r="EJ55" s="138"/>
      <c r="EK55" s="138"/>
      <c r="EL55" s="138"/>
      <c r="EM55" s="138"/>
      <c r="EN55" s="138"/>
      <c r="EO55" s="138"/>
      <c r="EP55" s="138"/>
      <c r="EQ55" s="138"/>
      <c r="ER55" s="138"/>
      <c r="ES55" s="138"/>
      <c r="ET55" s="138"/>
      <c r="EU55" s="138"/>
      <c r="EV55" s="139"/>
      <c r="EW55" s="137">
        <f>データ!CO7</f>
        <v>14848</v>
      </c>
      <c r="EX55" s="138"/>
      <c r="EY55" s="138"/>
      <c r="EZ55" s="138"/>
      <c r="FA55" s="138"/>
      <c r="FB55" s="138"/>
      <c r="FC55" s="138"/>
      <c r="FD55" s="138"/>
      <c r="FE55" s="138"/>
      <c r="FF55" s="138"/>
      <c r="FG55" s="138"/>
      <c r="FH55" s="138"/>
      <c r="FI55" s="138"/>
      <c r="FJ55" s="138"/>
      <c r="FK55" s="139"/>
      <c r="FL55" s="137">
        <f>データ!CP7</f>
        <v>14013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84.2</v>
      </c>
      <c r="HW55" s="129"/>
      <c r="HX55" s="129"/>
      <c r="HY55" s="129"/>
      <c r="HZ55" s="129"/>
      <c r="IA55" s="129"/>
      <c r="IB55" s="129"/>
      <c r="IC55" s="129"/>
      <c r="ID55" s="129"/>
      <c r="IE55" s="129"/>
      <c r="IF55" s="129"/>
      <c r="IG55" s="129"/>
      <c r="IH55" s="129"/>
      <c r="II55" s="129"/>
      <c r="IJ55" s="130"/>
      <c r="IK55" s="128">
        <f>データ!CZ7</f>
        <v>82.6</v>
      </c>
      <c r="IL55" s="129"/>
      <c r="IM55" s="129"/>
      <c r="IN55" s="129"/>
      <c r="IO55" s="129"/>
      <c r="IP55" s="129"/>
      <c r="IQ55" s="129"/>
      <c r="IR55" s="129"/>
      <c r="IS55" s="129"/>
      <c r="IT55" s="129"/>
      <c r="IU55" s="129"/>
      <c r="IV55" s="129"/>
      <c r="IW55" s="129"/>
      <c r="IX55" s="129"/>
      <c r="IY55" s="130"/>
      <c r="IZ55" s="128">
        <f>データ!DA7</f>
        <v>70.400000000000006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31.4</v>
      </c>
      <c r="LK55" s="129"/>
      <c r="LL55" s="129"/>
      <c r="LM55" s="129"/>
      <c r="LN55" s="129"/>
      <c r="LO55" s="129"/>
      <c r="LP55" s="129"/>
      <c r="LQ55" s="129"/>
      <c r="LR55" s="129"/>
      <c r="LS55" s="129"/>
      <c r="LT55" s="129"/>
      <c r="LU55" s="129"/>
      <c r="LV55" s="129"/>
      <c r="LW55" s="129"/>
      <c r="LX55" s="130"/>
      <c r="LY55" s="128">
        <f>データ!DK7</f>
        <v>23.2</v>
      </c>
      <c r="LZ55" s="129"/>
      <c r="MA55" s="129"/>
      <c r="MB55" s="129"/>
      <c r="MC55" s="129"/>
      <c r="MD55" s="129"/>
      <c r="ME55" s="129"/>
      <c r="MF55" s="129"/>
      <c r="MG55" s="129"/>
      <c r="MH55" s="129"/>
      <c r="MI55" s="129"/>
      <c r="MJ55" s="129"/>
      <c r="MK55" s="129"/>
      <c r="ML55" s="129"/>
      <c r="MM55" s="130"/>
      <c r="MN55" s="128">
        <f>データ!DL7</f>
        <v>16.7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179</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t="str">
        <f>データ!DS7</f>
        <v>-</v>
      </c>
      <c r="V79" s="141"/>
      <c r="W79" s="141"/>
      <c r="X79" s="141"/>
      <c r="Y79" s="141"/>
      <c r="Z79" s="141"/>
      <c r="AA79" s="141"/>
      <c r="AB79" s="141"/>
      <c r="AC79" s="141"/>
      <c r="AD79" s="141"/>
      <c r="AE79" s="141"/>
      <c r="AF79" s="141"/>
      <c r="AG79" s="141"/>
      <c r="AH79" s="141"/>
      <c r="AI79" s="141"/>
      <c r="AJ79" s="141"/>
      <c r="AK79" s="141"/>
      <c r="AL79" s="141"/>
      <c r="AM79" s="141"/>
      <c r="AN79" s="141" t="str">
        <f>データ!DT7</f>
        <v>-</v>
      </c>
      <c r="AO79" s="141"/>
      <c r="AP79" s="141"/>
      <c r="AQ79" s="141"/>
      <c r="AR79" s="141"/>
      <c r="AS79" s="141"/>
      <c r="AT79" s="141"/>
      <c r="AU79" s="141"/>
      <c r="AV79" s="141"/>
      <c r="AW79" s="141"/>
      <c r="AX79" s="141"/>
      <c r="AY79" s="141"/>
      <c r="AZ79" s="141"/>
      <c r="BA79" s="141"/>
      <c r="BB79" s="141"/>
      <c r="BC79" s="141"/>
      <c r="BD79" s="141"/>
      <c r="BE79" s="141"/>
      <c r="BF79" s="141"/>
      <c r="BG79" s="141">
        <f>データ!DU7</f>
        <v>0</v>
      </c>
      <c r="BH79" s="141"/>
      <c r="BI79" s="141"/>
      <c r="BJ79" s="141"/>
      <c r="BK79" s="141"/>
      <c r="BL79" s="141"/>
      <c r="BM79" s="141"/>
      <c r="BN79" s="141"/>
      <c r="BO79" s="141"/>
      <c r="BP79" s="141"/>
      <c r="BQ79" s="141"/>
      <c r="BR79" s="141"/>
      <c r="BS79" s="141"/>
      <c r="BT79" s="141"/>
      <c r="BU79" s="141"/>
      <c r="BV79" s="141"/>
      <c r="BW79" s="141"/>
      <c r="BX79" s="141"/>
      <c r="BY79" s="141"/>
      <c r="BZ79" s="141">
        <f>データ!DV7</f>
        <v>9.1999999999999993</v>
      </c>
      <c r="CA79" s="141"/>
      <c r="CB79" s="141"/>
      <c r="CC79" s="141"/>
      <c r="CD79" s="141"/>
      <c r="CE79" s="141"/>
      <c r="CF79" s="141"/>
      <c r="CG79" s="141"/>
      <c r="CH79" s="141"/>
      <c r="CI79" s="141"/>
      <c r="CJ79" s="141"/>
      <c r="CK79" s="141"/>
      <c r="CL79" s="141"/>
      <c r="CM79" s="141"/>
      <c r="CN79" s="141"/>
      <c r="CO79" s="141"/>
      <c r="CP79" s="141"/>
      <c r="CQ79" s="141"/>
      <c r="CR79" s="141"/>
      <c r="CS79" s="141">
        <f>データ!DW7</f>
        <v>9.5</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t="str">
        <f>データ!ED7</f>
        <v>-</v>
      </c>
      <c r="EP79" s="141"/>
      <c r="EQ79" s="141"/>
      <c r="ER79" s="141"/>
      <c r="ES79" s="141"/>
      <c r="ET79" s="141"/>
      <c r="EU79" s="141"/>
      <c r="EV79" s="141"/>
      <c r="EW79" s="141"/>
      <c r="EX79" s="141"/>
      <c r="EY79" s="141"/>
      <c r="EZ79" s="141"/>
      <c r="FA79" s="141"/>
      <c r="FB79" s="141"/>
      <c r="FC79" s="141"/>
      <c r="FD79" s="141"/>
      <c r="FE79" s="141"/>
      <c r="FF79" s="141"/>
      <c r="FG79" s="141"/>
      <c r="FH79" s="141" t="str">
        <f>データ!EE7</f>
        <v>-</v>
      </c>
      <c r="FI79" s="141"/>
      <c r="FJ79" s="141"/>
      <c r="FK79" s="141"/>
      <c r="FL79" s="141"/>
      <c r="FM79" s="141"/>
      <c r="FN79" s="141"/>
      <c r="FO79" s="141"/>
      <c r="FP79" s="141"/>
      <c r="FQ79" s="141"/>
      <c r="FR79" s="141"/>
      <c r="FS79" s="141"/>
      <c r="FT79" s="141"/>
      <c r="FU79" s="141"/>
      <c r="FV79" s="141"/>
      <c r="FW79" s="141"/>
      <c r="FX79" s="141"/>
      <c r="FY79" s="141"/>
      <c r="FZ79" s="141"/>
      <c r="GA79" s="141">
        <f>データ!EF7</f>
        <v>0</v>
      </c>
      <c r="GB79" s="141"/>
      <c r="GC79" s="141"/>
      <c r="GD79" s="141"/>
      <c r="GE79" s="141"/>
      <c r="GF79" s="141"/>
      <c r="GG79" s="141"/>
      <c r="GH79" s="141"/>
      <c r="GI79" s="141"/>
      <c r="GJ79" s="141"/>
      <c r="GK79" s="141"/>
      <c r="GL79" s="141"/>
      <c r="GM79" s="141"/>
      <c r="GN79" s="141"/>
      <c r="GO79" s="141"/>
      <c r="GP79" s="141"/>
      <c r="GQ79" s="141"/>
      <c r="GR79" s="141"/>
      <c r="GS79" s="141"/>
      <c r="GT79" s="141">
        <f>データ!EG7</f>
        <v>12.3</v>
      </c>
      <c r="GU79" s="141"/>
      <c r="GV79" s="141"/>
      <c r="GW79" s="141"/>
      <c r="GX79" s="141"/>
      <c r="GY79" s="141"/>
      <c r="GZ79" s="141"/>
      <c r="HA79" s="141"/>
      <c r="HB79" s="141"/>
      <c r="HC79" s="141"/>
      <c r="HD79" s="141"/>
      <c r="HE79" s="141"/>
      <c r="HF79" s="141"/>
      <c r="HG79" s="141"/>
      <c r="HH79" s="141"/>
      <c r="HI79" s="141"/>
      <c r="HJ79" s="141"/>
      <c r="HK79" s="141"/>
      <c r="HL79" s="141"/>
      <c r="HM79" s="141">
        <f>データ!EH7</f>
        <v>9.1999999999999993</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t="str">
        <f>データ!EO7</f>
        <v>-</v>
      </c>
      <c r="JK79" s="140"/>
      <c r="JL79" s="140"/>
      <c r="JM79" s="140"/>
      <c r="JN79" s="140"/>
      <c r="JO79" s="140"/>
      <c r="JP79" s="140"/>
      <c r="JQ79" s="140"/>
      <c r="JR79" s="140"/>
      <c r="JS79" s="140"/>
      <c r="JT79" s="140"/>
      <c r="JU79" s="140"/>
      <c r="JV79" s="140"/>
      <c r="JW79" s="140"/>
      <c r="JX79" s="140"/>
      <c r="JY79" s="140"/>
      <c r="JZ79" s="140"/>
      <c r="KA79" s="140"/>
      <c r="KB79" s="140"/>
      <c r="KC79" s="140" t="str">
        <f>データ!EP7</f>
        <v>-</v>
      </c>
      <c r="KD79" s="140"/>
      <c r="KE79" s="140"/>
      <c r="KF79" s="140"/>
      <c r="KG79" s="140"/>
      <c r="KH79" s="140"/>
      <c r="KI79" s="140"/>
      <c r="KJ79" s="140"/>
      <c r="KK79" s="140"/>
      <c r="KL79" s="140"/>
      <c r="KM79" s="140"/>
      <c r="KN79" s="140"/>
      <c r="KO79" s="140"/>
      <c r="KP79" s="140"/>
      <c r="KQ79" s="140"/>
      <c r="KR79" s="140"/>
      <c r="KS79" s="140"/>
      <c r="KT79" s="140"/>
      <c r="KU79" s="140"/>
      <c r="KV79" s="140">
        <f>データ!EQ7</f>
        <v>692560</v>
      </c>
      <c r="KW79" s="140"/>
      <c r="KX79" s="140"/>
      <c r="KY79" s="140"/>
      <c r="KZ79" s="140"/>
      <c r="LA79" s="140"/>
      <c r="LB79" s="140"/>
      <c r="LC79" s="140"/>
      <c r="LD79" s="140"/>
      <c r="LE79" s="140"/>
      <c r="LF79" s="140"/>
      <c r="LG79" s="140"/>
      <c r="LH79" s="140"/>
      <c r="LI79" s="140"/>
      <c r="LJ79" s="140"/>
      <c r="LK79" s="140"/>
      <c r="LL79" s="140"/>
      <c r="LM79" s="140"/>
      <c r="LN79" s="140"/>
      <c r="LO79" s="140">
        <f>データ!ER7</f>
        <v>861560</v>
      </c>
      <c r="LP79" s="140"/>
      <c r="LQ79" s="140"/>
      <c r="LR79" s="140"/>
      <c r="LS79" s="140"/>
      <c r="LT79" s="140"/>
      <c r="LU79" s="140"/>
      <c r="LV79" s="140"/>
      <c r="LW79" s="140"/>
      <c r="LX79" s="140"/>
      <c r="LY79" s="140"/>
      <c r="LZ79" s="140"/>
      <c r="MA79" s="140"/>
      <c r="MB79" s="140"/>
      <c r="MC79" s="140"/>
      <c r="MD79" s="140"/>
      <c r="ME79" s="140"/>
      <c r="MF79" s="140"/>
      <c r="MG79" s="140"/>
      <c r="MH79" s="140">
        <f>データ!ES7</f>
        <v>1947740</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t="str">
        <f>データ!DX7</f>
        <v>-</v>
      </c>
      <c r="V80" s="141"/>
      <c r="W80" s="141"/>
      <c r="X80" s="141"/>
      <c r="Y80" s="141"/>
      <c r="Z80" s="141"/>
      <c r="AA80" s="141"/>
      <c r="AB80" s="141"/>
      <c r="AC80" s="141"/>
      <c r="AD80" s="141"/>
      <c r="AE80" s="141"/>
      <c r="AF80" s="141"/>
      <c r="AG80" s="141"/>
      <c r="AH80" s="141"/>
      <c r="AI80" s="141"/>
      <c r="AJ80" s="141"/>
      <c r="AK80" s="141"/>
      <c r="AL80" s="141"/>
      <c r="AM80" s="141"/>
      <c r="AN80" s="141" t="str">
        <f>データ!DY7</f>
        <v>-</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58.3</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t="str">
        <f>データ!EI7</f>
        <v>-</v>
      </c>
      <c r="EP80" s="141"/>
      <c r="EQ80" s="141"/>
      <c r="ER80" s="141"/>
      <c r="ES80" s="141"/>
      <c r="ET80" s="141"/>
      <c r="EU80" s="141"/>
      <c r="EV80" s="141"/>
      <c r="EW80" s="141"/>
      <c r="EX80" s="141"/>
      <c r="EY80" s="141"/>
      <c r="EZ80" s="141"/>
      <c r="FA80" s="141"/>
      <c r="FB80" s="141"/>
      <c r="FC80" s="141"/>
      <c r="FD80" s="141"/>
      <c r="FE80" s="141"/>
      <c r="FF80" s="141"/>
      <c r="FG80" s="141"/>
      <c r="FH80" s="141" t="str">
        <f>データ!EJ7</f>
        <v>-</v>
      </c>
      <c r="FI80" s="141"/>
      <c r="FJ80" s="141"/>
      <c r="FK80" s="141"/>
      <c r="FL80" s="141"/>
      <c r="FM80" s="141"/>
      <c r="FN80" s="141"/>
      <c r="FO80" s="141"/>
      <c r="FP80" s="141"/>
      <c r="FQ80" s="141"/>
      <c r="FR80" s="141"/>
      <c r="FS80" s="141"/>
      <c r="FT80" s="141"/>
      <c r="FU80" s="141"/>
      <c r="FV80" s="141"/>
      <c r="FW80" s="141"/>
      <c r="FX80" s="141"/>
      <c r="FY80" s="141"/>
      <c r="FZ80" s="141"/>
      <c r="GA80" s="141">
        <f>データ!EK7</f>
        <v>73.400000000000006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72.5</v>
      </c>
      <c r="GU80" s="141"/>
      <c r="GV80" s="141"/>
      <c r="GW80" s="141"/>
      <c r="GX80" s="141"/>
      <c r="GY80" s="141"/>
      <c r="GZ80" s="141"/>
      <c r="HA80" s="141"/>
      <c r="HB80" s="141"/>
      <c r="HC80" s="141"/>
      <c r="HD80" s="141"/>
      <c r="HE80" s="141"/>
      <c r="HF80" s="141"/>
      <c r="HG80" s="141"/>
      <c r="HH80" s="141"/>
      <c r="HI80" s="141"/>
      <c r="HJ80" s="141"/>
      <c r="HK80" s="141"/>
      <c r="HL80" s="141"/>
      <c r="HM80" s="141">
        <f>データ!EM7</f>
        <v>72.3</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t="str">
        <f>データ!ET7</f>
        <v>-</v>
      </c>
      <c r="JK80" s="140"/>
      <c r="JL80" s="140"/>
      <c r="JM80" s="140"/>
      <c r="JN80" s="140"/>
      <c r="JO80" s="140"/>
      <c r="JP80" s="140"/>
      <c r="JQ80" s="140"/>
      <c r="JR80" s="140"/>
      <c r="JS80" s="140"/>
      <c r="JT80" s="140"/>
      <c r="JU80" s="140"/>
      <c r="JV80" s="140"/>
      <c r="JW80" s="140"/>
      <c r="JX80" s="140"/>
      <c r="JY80" s="140"/>
      <c r="JZ80" s="140"/>
      <c r="KA80" s="140"/>
      <c r="KB80" s="140"/>
      <c r="KC80" s="140" t="str">
        <f>データ!EU7</f>
        <v>-</v>
      </c>
      <c r="KD80" s="140"/>
      <c r="KE80" s="140"/>
      <c r="KF80" s="140"/>
      <c r="KG80" s="140"/>
      <c r="KH80" s="140"/>
      <c r="KI80" s="140"/>
      <c r="KJ80" s="140"/>
      <c r="KK80" s="140"/>
      <c r="KL80" s="140"/>
      <c r="KM80" s="140"/>
      <c r="KN80" s="140"/>
      <c r="KO80" s="140"/>
      <c r="KP80" s="140"/>
      <c r="KQ80" s="140"/>
      <c r="KR80" s="140"/>
      <c r="KS80" s="140"/>
      <c r="KT80" s="140"/>
      <c r="KU80" s="140"/>
      <c r="KV80" s="140">
        <f>データ!EV7</f>
        <v>40117620</v>
      </c>
      <c r="KW80" s="140"/>
      <c r="KX80" s="140"/>
      <c r="KY80" s="140"/>
      <c r="KZ80" s="140"/>
      <c r="LA80" s="140"/>
      <c r="LB80" s="140"/>
      <c r="LC80" s="140"/>
      <c r="LD80" s="140"/>
      <c r="LE80" s="140"/>
      <c r="LF80" s="140"/>
      <c r="LG80" s="140"/>
      <c r="LH80" s="140"/>
      <c r="LI80" s="140"/>
      <c r="LJ80" s="140"/>
      <c r="LK80" s="140"/>
      <c r="LL80" s="140"/>
      <c r="LM80" s="140"/>
      <c r="LN80" s="140"/>
      <c r="LO80" s="140">
        <f>データ!EW7</f>
        <v>42330999</v>
      </c>
      <c r="LP80" s="140"/>
      <c r="LQ80" s="140"/>
      <c r="LR80" s="140"/>
      <c r="LS80" s="140"/>
      <c r="LT80" s="140"/>
      <c r="LU80" s="140"/>
      <c r="LV80" s="140"/>
      <c r="LW80" s="140"/>
      <c r="LX80" s="140"/>
      <c r="LY80" s="140"/>
      <c r="LZ80" s="140"/>
      <c r="MA80" s="140"/>
      <c r="MB80" s="140"/>
      <c r="MC80" s="140"/>
      <c r="MD80" s="140"/>
      <c r="ME80" s="140"/>
      <c r="MF80" s="140"/>
      <c r="MG80" s="140"/>
      <c r="MH80" s="140">
        <f>データ!EX7</f>
        <v>43068047</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UMhHzCGL9l7M7Kcey24O2bYmDLdvwRNibIpGF5QkPLUvqJ3SjrXd4iEKQzyJuyW7/reMvZHGeJfv5mSer3lgQ==" saltValue="wSlBjiVuAYRIw+/6L60fb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15">
      <c r="A6" s="38" t="s">
        <v>156</v>
      </c>
      <c r="B6" s="53">
        <f>B8</f>
        <v>2021</v>
      </c>
      <c r="C6" s="53">
        <f t="shared" ref="C6:M6" si="2">C8</f>
        <v>162019</v>
      </c>
      <c r="D6" s="53">
        <f t="shared" si="2"/>
        <v>46</v>
      </c>
      <c r="E6" s="53">
        <f t="shared" si="2"/>
        <v>6</v>
      </c>
      <c r="F6" s="53">
        <f t="shared" si="2"/>
        <v>0</v>
      </c>
      <c r="G6" s="53">
        <f t="shared" si="2"/>
        <v>2</v>
      </c>
      <c r="H6" s="155" t="str">
        <f>IF(H8&lt;&gt;I8,H8,"")&amp;IF(I8&lt;&gt;J8,I8,"")&amp;"　"&amp;J8</f>
        <v>富山県富山市　富山まちなか病院</v>
      </c>
      <c r="I6" s="156"/>
      <c r="J6" s="157"/>
      <c r="K6" s="53" t="str">
        <f t="shared" si="2"/>
        <v>条例全部</v>
      </c>
      <c r="L6" s="53" t="str">
        <f t="shared" si="2"/>
        <v>病院事業</v>
      </c>
      <c r="M6" s="53" t="str">
        <f t="shared" si="2"/>
        <v>一般病院</v>
      </c>
      <c r="N6" s="53" t="str">
        <f>N8</f>
        <v>50床以上～100床未満</v>
      </c>
      <c r="O6" s="53" t="str">
        <f>O8</f>
        <v>自治体職員 その他</v>
      </c>
      <c r="P6" s="53" t="str">
        <f>P8</f>
        <v>直営</v>
      </c>
      <c r="Q6" s="54">
        <f t="shared" ref="Q6:AH6" si="3">Q8</f>
        <v>5</v>
      </c>
      <c r="R6" s="53" t="str">
        <f t="shared" si="3"/>
        <v>-</v>
      </c>
      <c r="S6" s="53" t="str">
        <f t="shared" si="3"/>
        <v>ド 訓</v>
      </c>
      <c r="T6" s="53" t="str">
        <f t="shared" si="3"/>
        <v>救</v>
      </c>
      <c r="U6" s="54">
        <f>U8</f>
        <v>411222</v>
      </c>
      <c r="V6" s="54">
        <f>V8</f>
        <v>3833</v>
      </c>
      <c r="W6" s="53" t="str">
        <f>W8</f>
        <v>非該当</v>
      </c>
      <c r="X6" s="53" t="str">
        <f t="shared" ref="X6" si="4">X8</f>
        <v>非該当</v>
      </c>
      <c r="Y6" s="53" t="str">
        <f t="shared" si="3"/>
        <v>１０：１</v>
      </c>
      <c r="Z6" s="54">
        <f t="shared" si="3"/>
        <v>50</v>
      </c>
      <c r="AA6" s="54" t="str">
        <f t="shared" si="3"/>
        <v>-</v>
      </c>
      <c r="AB6" s="54" t="str">
        <f t="shared" si="3"/>
        <v>-</v>
      </c>
      <c r="AC6" s="54" t="str">
        <f t="shared" si="3"/>
        <v>-</v>
      </c>
      <c r="AD6" s="54" t="str">
        <f t="shared" si="3"/>
        <v>-</v>
      </c>
      <c r="AE6" s="54">
        <f t="shared" si="3"/>
        <v>50</v>
      </c>
      <c r="AF6" s="54">
        <f t="shared" si="3"/>
        <v>45</v>
      </c>
      <c r="AG6" s="54" t="str">
        <f t="shared" si="3"/>
        <v>-</v>
      </c>
      <c r="AH6" s="54">
        <f t="shared" si="3"/>
        <v>45</v>
      </c>
      <c r="AI6" s="55" t="e">
        <f>IF(AI8="-",NA(),AI8)</f>
        <v>#N/A</v>
      </c>
      <c r="AJ6" s="55" t="e">
        <f t="shared" ref="AJ6:AR6" si="5">IF(AJ8="-",NA(),AJ8)</f>
        <v>#N/A</v>
      </c>
      <c r="AK6" s="55">
        <f t="shared" si="5"/>
        <v>66.3</v>
      </c>
      <c r="AL6" s="55">
        <f t="shared" si="5"/>
        <v>80</v>
      </c>
      <c r="AM6" s="55">
        <f t="shared" si="5"/>
        <v>90.4</v>
      </c>
      <c r="AN6" s="55" t="e">
        <f t="shared" si="5"/>
        <v>#N/A</v>
      </c>
      <c r="AO6" s="55" t="e">
        <f t="shared" si="5"/>
        <v>#N/A</v>
      </c>
      <c r="AP6" s="55">
        <f t="shared" si="5"/>
        <v>97.7</v>
      </c>
      <c r="AQ6" s="55">
        <f t="shared" si="5"/>
        <v>100.7</v>
      </c>
      <c r="AR6" s="55">
        <f t="shared" si="5"/>
        <v>103.6</v>
      </c>
      <c r="AS6" s="55" t="str">
        <f>IF(AS8="-","【-】","【"&amp;SUBSTITUTE(TEXT(AS8,"#,##0.0"),"-","△")&amp;"】")</f>
        <v>【106.2】</v>
      </c>
      <c r="AT6" s="55" t="e">
        <f>IF(AT8="-",NA(),AT8)</f>
        <v>#N/A</v>
      </c>
      <c r="AU6" s="55" t="e">
        <f t="shared" ref="AU6:BC6" si="6">IF(AU8="-",NA(),AU8)</f>
        <v>#N/A</v>
      </c>
      <c r="AV6" s="55">
        <f t="shared" si="6"/>
        <v>66</v>
      </c>
      <c r="AW6" s="55">
        <f t="shared" si="6"/>
        <v>73.8</v>
      </c>
      <c r="AX6" s="55">
        <f t="shared" si="6"/>
        <v>87.8</v>
      </c>
      <c r="AY6" s="55" t="e">
        <f t="shared" si="6"/>
        <v>#N/A</v>
      </c>
      <c r="AZ6" s="55" t="e">
        <f t="shared" si="6"/>
        <v>#N/A</v>
      </c>
      <c r="BA6" s="55">
        <f t="shared" si="6"/>
        <v>77.099999999999994</v>
      </c>
      <c r="BB6" s="55">
        <f t="shared" si="6"/>
        <v>73.8</v>
      </c>
      <c r="BC6" s="55">
        <f t="shared" si="6"/>
        <v>75.5</v>
      </c>
      <c r="BD6" s="55" t="str">
        <f>IF(BD8="-","【-】","【"&amp;SUBSTITUTE(TEXT(BD8,"#,##0.0"),"-","△")&amp;"】")</f>
        <v>【86.6】</v>
      </c>
      <c r="BE6" s="55" t="e">
        <f>IF(BE8="-",NA(),BE8)</f>
        <v>#N/A</v>
      </c>
      <c r="BF6" s="55" t="e">
        <f t="shared" ref="BF6:BN6" si="7">IF(BF8="-",NA(),BF8)</f>
        <v>#N/A</v>
      </c>
      <c r="BG6" s="55">
        <f t="shared" si="7"/>
        <v>52.9</v>
      </c>
      <c r="BH6" s="55">
        <f t="shared" si="7"/>
        <v>75.2</v>
      </c>
      <c r="BI6" s="55">
        <f t="shared" si="7"/>
        <v>75.8</v>
      </c>
      <c r="BJ6" s="55" t="e">
        <f t="shared" si="7"/>
        <v>#N/A</v>
      </c>
      <c r="BK6" s="55" t="e">
        <f t="shared" si="7"/>
        <v>#N/A</v>
      </c>
      <c r="BL6" s="55">
        <f t="shared" si="7"/>
        <v>118.8</v>
      </c>
      <c r="BM6" s="55">
        <f t="shared" si="7"/>
        <v>136</v>
      </c>
      <c r="BN6" s="55">
        <f t="shared" si="7"/>
        <v>131.30000000000001</v>
      </c>
      <c r="BO6" s="55" t="str">
        <f>IF(BO8="-","【-】","【"&amp;SUBSTITUTE(TEXT(BO8,"#,##0.0"),"-","△")&amp;"】")</f>
        <v>【70.7】</v>
      </c>
      <c r="BP6" s="55" t="e">
        <f>IF(BP8="-",NA(),BP8)</f>
        <v>#N/A</v>
      </c>
      <c r="BQ6" s="55" t="e">
        <f t="shared" ref="BQ6:BY6" si="8">IF(BQ8="-",NA(),BQ8)</f>
        <v>#N/A</v>
      </c>
      <c r="BR6" s="55">
        <f t="shared" si="8"/>
        <v>51.1</v>
      </c>
      <c r="BS6" s="55">
        <f t="shared" si="8"/>
        <v>69.599999999999994</v>
      </c>
      <c r="BT6" s="55">
        <f t="shared" si="8"/>
        <v>79.3</v>
      </c>
      <c r="BU6" s="55" t="e">
        <f t="shared" si="8"/>
        <v>#N/A</v>
      </c>
      <c r="BV6" s="55" t="e">
        <f t="shared" si="8"/>
        <v>#N/A</v>
      </c>
      <c r="BW6" s="55">
        <f t="shared" si="8"/>
        <v>66.099999999999994</v>
      </c>
      <c r="BX6" s="55">
        <f t="shared" si="8"/>
        <v>62.3</v>
      </c>
      <c r="BY6" s="55">
        <f t="shared" si="8"/>
        <v>62.1</v>
      </c>
      <c r="BZ6" s="55" t="str">
        <f>IF(BZ8="-","【-】","【"&amp;SUBSTITUTE(TEXT(BZ8,"#,##0.0"),"-","△")&amp;"】")</f>
        <v>【67.1】</v>
      </c>
      <c r="CA6" s="56" t="e">
        <f>IF(CA8="-",NA(),CA8)</f>
        <v>#N/A</v>
      </c>
      <c r="CB6" s="56" t="e">
        <f t="shared" ref="CB6:CJ6" si="9">IF(CB8="-",NA(),CB8)</f>
        <v>#N/A</v>
      </c>
      <c r="CC6" s="56">
        <f t="shared" si="9"/>
        <v>27920</v>
      </c>
      <c r="CD6" s="56">
        <f t="shared" si="9"/>
        <v>30367</v>
      </c>
      <c r="CE6" s="56">
        <f t="shared" si="9"/>
        <v>32299</v>
      </c>
      <c r="CF6" s="56" t="e">
        <f t="shared" si="9"/>
        <v>#N/A</v>
      </c>
      <c r="CG6" s="56" t="e">
        <f t="shared" si="9"/>
        <v>#N/A</v>
      </c>
      <c r="CH6" s="56">
        <f t="shared" si="9"/>
        <v>26415</v>
      </c>
      <c r="CI6" s="56">
        <f t="shared" si="9"/>
        <v>27227</v>
      </c>
      <c r="CJ6" s="56">
        <f t="shared" si="9"/>
        <v>28176</v>
      </c>
      <c r="CK6" s="55" t="str">
        <f>IF(CK8="-","【-】","【"&amp;SUBSTITUTE(TEXT(CK8,"#,##0"),"-","△")&amp;"】")</f>
        <v>【59,287】</v>
      </c>
      <c r="CL6" s="56" t="e">
        <f>IF(CL8="-",NA(),CL8)</f>
        <v>#N/A</v>
      </c>
      <c r="CM6" s="56" t="e">
        <f t="shared" ref="CM6:CU6" si="10">IF(CM8="-",NA(),CM8)</f>
        <v>#N/A</v>
      </c>
      <c r="CN6" s="56">
        <f t="shared" si="10"/>
        <v>15129</v>
      </c>
      <c r="CO6" s="56">
        <f t="shared" si="10"/>
        <v>14848</v>
      </c>
      <c r="CP6" s="56">
        <f t="shared" si="10"/>
        <v>14013</v>
      </c>
      <c r="CQ6" s="56" t="e">
        <f t="shared" si="10"/>
        <v>#N/A</v>
      </c>
      <c r="CR6" s="56" t="e">
        <f t="shared" si="10"/>
        <v>#N/A</v>
      </c>
      <c r="CS6" s="56">
        <f t="shared" si="10"/>
        <v>9135</v>
      </c>
      <c r="CT6" s="56">
        <f t="shared" si="10"/>
        <v>9509</v>
      </c>
      <c r="CU6" s="56">
        <f t="shared" si="10"/>
        <v>9548</v>
      </c>
      <c r="CV6" s="55" t="str">
        <f>IF(CV8="-","【-】","【"&amp;SUBSTITUTE(TEXT(CV8,"#,##0"),"-","△")&amp;"】")</f>
        <v>【17,202】</v>
      </c>
      <c r="CW6" s="55" t="e">
        <f>IF(CW8="-",NA(),CW8)</f>
        <v>#N/A</v>
      </c>
      <c r="CX6" s="55" t="e">
        <f t="shared" ref="CX6:DF6" si="11">IF(CX8="-",NA(),CX8)</f>
        <v>#N/A</v>
      </c>
      <c r="CY6" s="55">
        <f t="shared" si="11"/>
        <v>84.2</v>
      </c>
      <c r="CZ6" s="55">
        <f t="shared" si="11"/>
        <v>82.6</v>
      </c>
      <c r="DA6" s="55">
        <f t="shared" si="11"/>
        <v>70.400000000000006</v>
      </c>
      <c r="DB6" s="55" t="e">
        <f t="shared" si="11"/>
        <v>#N/A</v>
      </c>
      <c r="DC6" s="55" t="e">
        <f t="shared" si="11"/>
        <v>#N/A</v>
      </c>
      <c r="DD6" s="55">
        <f t="shared" si="11"/>
        <v>72</v>
      </c>
      <c r="DE6" s="55">
        <f t="shared" si="11"/>
        <v>77.7</v>
      </c>
      <c r="DF6" s="55">
        <f t="shared" si="11"/>
        <v>75.7</v>
      </c>
      <c r="DG6" s="55" t="str">
        <f>IF(DG8="-","【-】","【"&amp;SUBSTITUTE(TEXT(DG8,"#,##0.0"),"-","△")&amp;"】")</f>
        <v>【56.4】</v>
      </c>
      <c r="DH6" s="55" t="e">
        <f>IF(DH8="-",NA(),DH8)</f>
        <v>#N/A</v>
      </c>
      <c r="DI6" s="55" t="e">
        <f t="shared" ref="DI6:DQ6" si="12">IF(DI8="-",NA(),DI8)</f>
        <v>#N/A</v>
      </c>
      <c r="DJ6" s="55">
        <f t="shared" si="12"/>
        <v>31.4</v>
      </c>
      <c r="DK6" s="55">
        <f t="shared" si="12"/>
        <v>23.2</v>
      </c>
      <c r="DL6" s="55">
        <f t="shared" si="12"/>
        <v>16.7</v>
      </c>
      <c r="DM6" s="55" t="e">
        <f t="shared" si="12"/>
        <v>#N/A</v>
      </c>
      <c r="DN6" s="55" t="e">
        <f t="shared" si="12"/>
        <v>#N/A</v>
      </c>
      <c r="DO6" s="55">
        <f t="shared" si="12"/>
        <v>16</v>
      </c>
      <c r="DP6" s="55">
        <f t="shared" si="12"/>
        <v>15.7</v>
      </c>
      <c r="DQ6" s="55">
        <f t="shared" si="12"/>
        <v>14.6</v>
      </c>
      <c r="DR6" s="55" t="str">
        <f>IF(DR8="-","【-】","【"&amp;SUBSTITUTE(TEXT(DR8,"#,##0.0"),"-","△")&amp;"】")</f>
        <v>【24.8】</v>
      </c>
      <c r="DS6" s="55" t="e">
        <f>IF(DS8="-",NA(),DS8)</f>
        <v>#N/A</v>
      </c>
      <c r="DT6" s="55" t="e">
        <f t="shared" ref="DT6:EB6" si="13">IF(DT8="-",NA(),DT8)</f>
        <v>#N/A</v>
      </c>
      <c r="DU6" s="55">
        <f t="shared" si="13"/>
        <v>0</v>
      </c>
      <c r="DV6" s="55">
        <f t="shared" si="13"/>
        <v>9.1999999999999993</v>
      </c>
      <c r="DW6" s="55">
        <f t="shared" si="13"/>
        <v>9.5</v>
      </c>
      <c r="DX6" s="55" t="e">
        <f t="shared" si="13"/>
        <v>#N/A</v>
      </c>
      <c r="DY6" s="55" t="e">
        <f t="shared" si="13"/>
        <v>#N/A</v>
      </c>
      <c r="DZ6" s="55">
        <f t="shared" si="13"/>
        <v>56.4</v>
      </c>
      <c r="EA6" s="55">
        <f t="shared" si="13"/>
        <v>56.9</v>
      </c>
      <c r="EB6" s="55">
        <f t="shared" si="13"/>
        <v>58.3</v>
      </c>
      <c r="EC6" s="55" t="str">
        <f>IF(EC8="-","【-】","【"&amp;SUBSTITUTE(TEXT(EC8,"#,##0.0"),"-","△")&amp;"】")</f>
        <v>【56.0】</v>
      </c>
      <c r="ED6" s="55" t="e">
        <f>IF(ED8="-",NA(),ED8)</f>
        <v>#N/A</v>
      </c>
      <c r="EE6" s="55" t="e">
        <f t="shared" ref="EE6:EM6" si="14">IF(EE8="-",NA(),EE8)</f>
        <v>#N/A</v>
      </c>
      <c r="EF6" s="55">
        <f t="shared" si="14"/>
        <v>0</v>
      </c>
      <c r="EG6" s="55">
        <f t="shared" si="14"/>
        <v>12.3</v>
      </c>
      <c r="EH6" s="55">
        <f t="shared" si="14"/>
        <v>9.1999999999999993</v>
      </c>
      <c r="EI6" s="55" t="e">
        <f t="shared" si="14"/>
        <v>#N/A</v>
      </c>
      <c r="EJ6" s="55" t="e">
        <f t="shared" si="14"/>
        <v>#N/A</v>
      </c>
      <c r="EK6" s="55">
        <f t="shared" si="14"/>
        <v>73.400000000000006</v>
      </c>
      <c r="EL6" s="55">
        <f t="shared" si="14"/>
        <v>72.5</v>
      </c>
      <c r="EM6" s="55">
        <f t="shared" si="14"/>
        <v>72.3</v>
      </c>
      <c r="EN6" s="55" t="str">
        <f>IF(EN8="-","【-】","【"&amp;SUBSTITUTE(TEXT(EN8,"#,##0.0"),"-","△")&amp;"】")</f>
        <v>【70.7】</v>
      </c>
      <c r="EO6" s="56" t="e">
        <f>IF(EO8="-",NA(),EO8)</f>
        <v>#N/A</v>
      </c>
      <c r="EP6" s="56" t="e">
        <f t="shared" ref="EP6:EX6" si="15">IF(EP8="-",NA(),EP8)</f>
        <v>#N/A</v>
      </c>
      <c r="EQ6" s="56">
        <f t="shared" si="15"/>
        <v>692560</v>
      </c>
      <c r="ER6" s="56">
        <f t="shared" si="15"/>
        <v>861560</v>
      </c>
      <c r="ES6" s="56">
        <f t="shared" si="15"/>
        <v>1947740</v>
      </c>
      <c r="ET6" s="56" t="e">
        <f t="shared" si="15"/>
        <v>#N/A</v>
      </c>
      <c r="EU6" s="56" t="e">
        <f t="shared" si="15"/>
        <v>#N/A</v>
      </c>
      <c r="EV6" s="56">
        <f t="shared" si="15"/>
        <v>40117620</v>
      </c>
      <c r="EW6" s="56">
        <f t="shared" si="15"/>
        <v>42330999</v>
      </c>
      <c r="EX6" s="56">
        <f t="shared" si="15"/>
        <v>43068047</v>
      </c>
      <c r="EY6" s="56" t="str">
        <f>IF(EY8="-","【-】","【"&amp;SUBSTITUTE(TEXT(EY8,"#,##0"),"-","△")&amp;"】")</f>
        <v>【49,765,843】</v>
      </c>
    </row>
    <row r="7" spans="1:155" s="57" customFormat="1" x14ac:dyDescent="0.15">
      <c r="A7" s="38" t="s">
        <v>157</v>
      </c>
      <c r="B7" s="53">
        <f t="shared" ref="B7:AH7" si="16">B8</f>
        <v>2021</v>
      </c>
      <c r="C7" s="53">
        <f t="shared" si="16"/>
        <v>162019</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50床以上～100床未満</v>
      </c>
      <c r="O7" s="53" t="str">
        <f>O8</f>
        <v>自治体職員 その他</v>
      </c>
      <c r="P7" s="53" t="str">
        <f>P8</f>
        <v>直営</v>
      </c>
      <c r="Q7" s="54">
        <f t="shared" si="16"/>
        <v>5</v>
      </c>
      <c r="R7" s="53" t="str">
        <f t="shared" si="16"/>
        <v>-</v>
      </c>
      <c r="S7" s="53" t="str">
        <f t="shared" si="16"/>
        <v>ド 訓</v>
      </c>
      <c r="T7" s="53" t="str">
        <f t="shared" si="16"/>
        <v>救</v>
      </c>
      <c r="U7" s="54">
        <f>U8</f>
        <v>411222</v>
      </c>
      <c r="V7" s="54">
        <f>V8</f>
        <v>3833</v>
      </c>
      <c r="W7" s="53" t="str">
        <f>W8</f>
        <v>非該当</v>
      </c>
      <c r="X7" s="53" t="str">
        <f t="shared" si="16"/>
        <v>非該当</v>
      </c>
      <c r="Y7" s="53" t="str">
        <f t="shared" si="16"/>
        <v>１０：１</v>
      </c>
      <c r="Z7" s="54">
        <f t="shared" si="16"/>
        <v>50</v>
      </c>
      <c r="AA7" s="54" t="str">
        <f t="shared" si="16"/>
        <v>-</v>
      </c>
      <c r="AB7" s="54" t="str">
        <f t="shared" si="16"/>
        <v>-</v>
      </c>
      <c r="AC7" s="54" t="str">
        <f t="shared" si="16"/>
        <v>-</v>
      </c>
      <c r="AD7" s="54" t="str">
        <f t="shared" si="16"/>
        <v>-</v>
      </c>
      <c r="AE7" s="54">
        <f t="shared" si="16"/>
        <v>50</v>
      </c>
      <c r="AF7" s="54">
        <f t="shared" si="16"/>
        <v>45</v>
      </c>
      <c r="AG7" s="54" t="str">
        <f t="shared" si="16"/>
        <v>-</v>
      </c>
      <c r="AH7" s="54">
        <f t="shared" si="16"/>
        <v>45</v>
      </c>
      <c r="AI7" s="55" t="str">
        <f>AI8</f>
        <v>-</v>
      </c>
      <c r="AJ7" s="55" t="str">
        <f t="shared" ref="AJ7:AR7" si="17">AJ8</f>
        <v>-</v>
      </c>
      <c r="AK7" s="55">
        <f t="shared" si="17"/>
        <v>66.3</v>
      </c>
      <c r="AL7" s="55">
        <f t="shared" si="17"/>
        <v>80</v>
      </c>
      <c r="AM7" s="55">
        <f t="shared" si="17"/>
        <v>90.4</v>
      </c>
      <c r="AN7" s="55" t="str">
        <f t="shared" si="17"/>
        <v>-</v>
      </c>
      <c r="AO7" s="55" t="str">
        <f t="shared" si="17"/>
        <v>-</v>
      </c>
      <c r="AP7" s="55">
        <f t="shared" si="17"/>
        <v>97.7</v>
      </c>
      <c r="AQ7" s="55">
        <f t="shared" si="17"/>
        <v>100.7</v>
      </c>
      <c r="AR7" s="55">
        <f t="shared" si="17"/>
        <v>103.6</v>
      </c>
      <c r="AS7" s="55"/>
      <c r="AT7" s="55" t="str">
        <f>AT8</f>
        <v>-</v>
      </c>
      <c r="AU7" s="55" t="str">
        <f t="shared" ref="AU7:BC7" si="18">AU8</f>
        <v>-</v>
      </c>
      <c r="AV7" s="55">
        <f t="shared" si="18"/>
        <v>66</v>
      </c>
      <c r="AW7" s="55">
        <f t="shared" si="18"/>
        <v>73.8</v>
      </c>
      <c r="AX7" s="55">
        <f t="shared" si="18"/>
        <v>87.8</v>
      </c>
      <c r="AY7" s="55" t="str">
        <f t="shared" si="18"/>
        <v>-</v>
      </c>
      <c r="AZ7" s="55" t="str">
        <f t="shared" si="18"/>
        <v>-</v>
      </c>
      <c r="BA7" s="55">
        <f t="shared" si="18"/>
        <v>77.099999999999994</v>
      </c>
      <c r="BB7" s="55">
        <f t="shared" si="18"/>
        <v>73.8</v>
      </c>
      <c r="BC7" s="55">
        <f t="shared" si="18"/>
        <v>75.5</v>
      </c>
      <c r="BD7" s="55"/>
      <c r="BE7" s="55" t="str">
        <f>BE8</f>
        <v>-</v>
      </c>
      <c r="BF7" s="55" t="str">
        <f t="shared" ref="BF7:BN7" si="19">BF8</f>
        <v>-</v>
      </c>
      <c r="BG7" s="55">
        <f t="shared" si="19"/>
        <v>52.9</v>
      </c>
      <c r="BH7" s="55">
        <f t="shared" si="19"/>
        <v>75.2</v>
      </c>
      <c r="BI7" s="55">
        <f t="shared" si="19"/>
        <v>75.8</v>
      </c>
      <c r="BJ7" s="55" t="str">
        <f t="shared" si="19"/>
        <v>-</v>
      </c>
      <c r="BK7" s="55" t="str">
        <f t="shared" si="19"/>
        <v>-</v>
      </c>
      <c r="BL7" s="55">
        <f t="shared" si="19"/>
        <v>118.8</v>
      </c>
      <c r="BM7" s="55">
        <f t="shared" si="19"/>
        <v>136</v>
      </c>
      <c r="BN7" s="55">
        <f t="shared" si="19"/>
        <v>131.30000000000001</v>
      </c>
      <c r="BO7" s="55"/>
      <c r="BP7" s="55" t="str">
        <f>BP8</f>
        <v>-</v>
      </c>
      <c r="BQ7" s="55" t="str">
        <f t="shared" ref="BQ7:BY7" si="20">BQ8</f>
        <v>-</v>
      </c>
      <c r="BR7" s="55">
        <f t="shared" si="20"/>
        <v>51.1</v>
      </c>
      <c r="BS7" s="55">
        <f t="shared" si="20"/>
        <v>69.599999999999994</v>
      </c>
      <c r="BT7" s="55">
        <f t="shared" si="20"/>
        <v>79.3</v>
      </c>
      <c r="BU7" s="55" t="str">
        <f t="shared" si="20"/>
        <v>-</v>
      </c>
      <c r="BV7" s="55" t="str">
        <f t="shared" si="20"/>
        <v>-</v>
      </c>
      <c r="BW7" s="55">
        <f t="shared" si="20"/>
        <v>66.099999999999994</v>
      </c>
      <c r="BX7" s="55">
        <f t="shared" si="20"/>
        <v>62.3</v>
      </c>
      <c r="BY7" s="55">
        <f t="shared" si="20"/>
        <v>62.1</v>
      </c>
      <c r="BZ7" s="55"/>
      <c r="CA7" s="56" t="str">
        <f>CA8</f>
        <v>-</v>
      </c>
      <c r="CB7" s="56" t="str">
        <f t="shared" ref="CB7:CJ7" si="21">CB8</f>
        <v>-</v>
      </c>
      <c r="CC7" s="56">
        <f t="shared" si="21"/>
        <v>27920</v>
      </c>
      <c r="CD7" s="56">
        <f t="shared" si="21"/>
        <v>30367</v>
      </c>
      <c r="CE7" s="56">
        <f t="shared" si="21"/>
        <v>32299</v>
      </c>
      <c r="CF7" s="56" t="str">
        <f t="shared" si="21"/>
        <v>-</v>
      </c>
      <c r="CG7" s="56" t="str">
        <f t="shared" si="21"/>
        <v>-</v>
      </c>
      <c r="CH7" s="56">
        <f t="shared" si="21"/>
        <v>26415</v>
      </c>
      <c r="CI7" s="56">
        <f t="shared" si="21"/>
        <v>27227</v>
      </c>
      <c r="CJ7" s="56">
        <f t="shared" si="21"/>
        <v>28176</v>
      </c>
      <c r="CK7" s="55"/>
      <c r="CL7" s="56" t="str">
        <f>CL8</f>
        <v>-</v>
      </c>
      <c r="CM7" s="56" t="str">
        <f t="shared" ref="CM7:CU7" si="22">CM8</f>
        <v>-</v>
      </c>
      <c r="CN7" s="56">
        <f t="shared" si="22"/>
        <v>15129</v>
      </c>
      <c r="CO7" s="56">
        <f t="shared" si="22"/>
        <v>14848</v>
      </c>
      <c r="CP7" s="56">
        <f t="shared" si="22"/>
        <v>14013</v>
      </c>
      <c r="CQ7" s="56" t="str">
        <f t="shared" si="22"/>
        <v>-</v>
      </c>
      <c r="CR7" s="56" t="str">
        <f t="shared" si="22"/>
        <v>-</v>
      </c>
      <c r="CS7" s="56">
        <f t="shared" si="22"/>
        <v>9135</v>
      </c>
      <c r="CT7" s="56">
        <f t="shared" si="22"/>
        <v>9509</v>
      </c>
      <c r="CU7" s="56">
        <f t="shared" si="22"/>
        <v>9548</v>
      </c>
      <c r="CV7" s="55"/>
      <c r="CW7" s="55" t="str">
        <f>CW8</f>
        <v>-</v>
      </c>
      <c r="CX7" s="55" t="str">
        <f t="shared" ref="CX7:DF7" si="23">CX8</f>
        <v>-</v>
      </c>
      <c r="CY7" s="55">
        <f t="shared" si="23"/>
        <v>84.2</v>
      </c>
      <c r="CZ7" s="55">
        <f t="shared" si="23"/>
        <v>82.6</v>
      </c>
      <c r="DA7" s="55">
        <f t="shared" si="23"/>
        <v>70.400000000000006</v>
      </c>
      <c r="DB7" s="55" t="str">
        <f t="shared" si="23"/>
        <v>-</v>
      </c>
      <c r="DC7" s="55" t="str">
        <f t="shared" si="23"/>
        <v>-</v>
      </c>
      <c r="DD7" s="55">
        <f t="shared" si="23"/>
        <v>72</v>
      </c>
      <c r="DE7" s="55">
        <f t="shared" si="23"/>
        <v>77.7</v>
      </c>
      <c r="DF7" s="55">
        <f t="shared" si="23"/>
        <v>75.7</v>
      </c>
      <c r="DG7" s="55"/>
      <c r="DH7" s="55" t="str">
        <f>DH8</f>
        <v>-</v>
      </c>
      <c r="DI7" s="55" t="str">
        <f t="shared" ref="DI7:DQ7" si="24">DI8</f>
        <v>-</v>
      </c>
      <c r="DJ7" s="55">
        <f t="shared" si="24"/>
        <v>31.4</v>
      </c>
      <c r="DK7" s="55">
        <f t="shared" si="24"/>
        <v>23.2</v>
      </c>
      <c r="DL7" s="55">
        <f t="shared" si="24"/>
        <v>16.7</v>
      </c>
      <c r="DM7" s="55" t="str">
        <f t="shared" si="24"/>
        <v>-</v>
      </c>
      <c r="DN7" s="55" t="str">
        <f t="shared" si="24"/>
        <v>-</v>
      </c>
      <c r="DO7" s="55">
        <f t="shared" si="24"/>
        <v>16</v>
      </c>
      <c r="DP7" s="55">
        <f t="shared" si="24"/>
        <v>15.7</v>
      </c>
      <c r="DQ7" s="55">
        <f t="shared" si="24"/>
        <v>14.6</v>
      </c>
      <c r="DR7" s="55"/>
      <c r="DS7" s="55" t="str">
        <f>DS8</f>
        <v>-</v>
      </c>
      <c r="DT7" s="55" t="str">
        <f t="shared" ref="DT7:EB7" si="25">DT8</f>
        <v>-</v>
      </c>
      <c r="DU7" s="55">
        <f t="shared" si="25"/>
        <v>0</v>
      </c>
      <c r="DV7" s="55">
        <f t="shared" si="25"/>
        <v>9.1999999999999993</v>
      </c>
      <c r="DW7" s="55">
        <f t="shared" si="25"/>
        <v>9.5</v>
      </c>
      <c r="DX7" s="55" t="str">
        <f t="shared" si="25"/>
        <v>-</v>
      </c>
      <c r="DY7" s="55" t="str">
        <f t="shared" si="25"/>
        <v>-</v>
      </c>
      <c r="DZ7" s="55">
        <f t="shared" si="25"/>
        <v>56.4</v>
      </c>
      <c r="EA7" s="55">
        <f t="shared" si="25"/>
        <v>56.9</v>
      </c>
      <c r="EB7" s="55">
        <f t="shared" si="25"/>
        <v>58.3</v>
      </c>
      <c r="EC7" s="55"/>
      <c r="ED7" s="55" t="str">
        <f>ED8</f>
        <v>-</v>
      </c>
      <c r="EE7" s="55" t="str">
        <f t="shared" ref="EE7:EM7" si="26">EE8</f>
        <v>-</v>
      </c>
      <c r="EF7" s="55">
        <f t="shared" si="26"/>
        <v>0</v>
      </c>
      <c r="EG7" s="55">
        <f t="shared" si="26"/>
        <v>12.3</v>
      </c>
      <c r="EH7" s="55">
        <f t="shared" si="26"/>
        <v>9.1999999999999993</v>
      </c>
      <c r="EI7" s="55" t="str">
        <f t="shared" si="26"/>
        <v>-</v>
      </c>
      <c r="EJ7" s="55" t="str">
        <f t="shared" si="26"/>
        <v>-</v>
      </c>
      <c r="EK7" s="55">
        <f t="shared" si="26"/>
        <v>73.400000000000006</v>
      </c>
      <c r="EL7" s="55">
        <f t="shared" si="26"/>
        <v>72.5</v>
      </c>
      <c r="EM7" s="55">
        <f t="shared" si="26"/>
        <v>72.3</v>
      </c>
      <c r="EN7" s="55"/>
      <c r="EO7" s="56" t="str">
        <f>EO8</f>
        <v>-</v>
      </c>
      <c r="EP7" s="56" t="str">
        <f t="shared" ref="EP7:EX7" si="27">EP8</f>
        <v>-</v>
      </c>
      <c r="EQ7" s="56">
        <f t="shared" si="27"/>
        <v>692560</v>
      </c>
      <c r="ER7" s="56">
        <f t="shared" si="27"/>
        <v>861560</v>
      </c>
      <c r="ES7" s="56">
        <f t="shared" si="27"/>
        <v>1947740</v>
      </c>
      <c r="ET7" s="56" t="str">
        <f t="shared" si="27"/>
        <v>-</v>
      </c>
      <c r="EU7" s="56" t="str">
        <f t="shared" si="27"/>
        <v>-</v>
      </c>
      <c r="EV7" s="56">
        <f t="shared" si="27"/>
        <v>40117620</v>
      </c>
      <c r="EW7" s="56">
        <f t="shared" si="27"/>
        <v>42330999</v>
      </c>
      <c r="EX7" s="56">
        <f t="shared" si="27"/>
        <v>43068047</v>
      </c>
      <c r="EY7" s="56"/>
    </row>
    <row r="8" spans="1:155" s="57" customFormat="1" x14ac:dyDescent="0.15">
      <c r="A8" s="38"/>
      <c r="B8" s="58">
        <v>2021</v>
      </c>
      <c r="C8" s="58">
        <v>162019</v>
      </c>
      <c r="D8" s="58">
        <v>46</v>
      </c>
      <c r="E8" s="58">
        <v>6</v>
      </c>
      <c r="F8" s="58">
        <v>0</v>
      </c>
      <c r="G8" s="58">
        <v>2</v>
      </c>
      <c r="H8" s="58" t="s">
        <v>158</v>
      </c>
      <c r="I8" s="58" t="s">
        <v>159</v>
      </c>
      <c r="J8" s="58" t="s">
        <v>160</v>
      </c>
      <c r="K8" s="58" t="s">
        <v>161</v>
      </c>
      <c r="L8" s="58" t="s">
        <v>162</v>
      </c>
      <c r="M8" s="58" t="s">
        <v>163</v>
      </c>
      <c r="N8" s="58" t="s">
        <v>164</v>
      </c>
      <c r="O8" s="58" t="s">
        <v>165</v>
      </c>
      <c r="P8" s="58" t="s">
        <v>166</v>
      </c>
      <c r="Q8" s="59">
        <v>5</v>
      </c>
      <c r="R8" s="58" t="s">
        <v>39</v>
      </c>
      <c r="S8" s="58" t="s">
        <v>167</v>
      </c>
      <c r="T8" s="58" t="s">
        <v>168</v>
      </c>
      <c r="U8" s="59">
        <v>411222</v>
      </c>
      <c r="V8" s="59">
        <v>3833</v>
      </c>
      <c r="W8" s="58" t="s">
        <v>169</v>
      </c>
      <c r="X8" s="58" t="s">
        <v>169</v>
      </c>
      <c r="Y8" s="60" t="s">
        <v>170</v>
      </c>
      <c r="Z8" s="59">
        <v>50</v>
      </c>
      <c r="AA8" s="59" t="s">
        <v>39</v>
      </c>
      <c r="AB8" s="59" t="s">
        <v>39</v>
      </c>
      <c r="AC8" s="59" t="s">
        <v>39</v>
      </c>
      <c r="AD8" s="59" t="s">
        <v>39</v>
      </c>
      <c r="AE8" s="59">
        <v>50</v>
      </c>
      <c r="AF8" s="59">
        <v>45</v>
      </c>
      <c r="AG8" s="59" t="s">
        <v>39</v>
      </c>
      <c r="AH8" s="59">
        <v>45</v>
      </c>
      <c r="AI8" s="61" t="s">
        <v>39</v>
      </c>
      <c r="AJ8" s="61" t="s">
        <v>39</v>
      </c>
      <c r="AK8" s="61">
        <v>66.3</v>
      </c>
      <c r="AL8" s="61">
        <v>80</v>
      </c>
      <c r="AM8" s="61">
        <v>90.4</v>
      </c>
      <c r="AN8" s="61" t="s">
        <v>39</v>
      </c>
      <c r="AO8" s="61" t="s">
        <v>39</v>
      </c>
      <c r="AP8" s="61">
        <v>97.7</v>
      </c>
      <c r="AQ8" s="61">
        <v>100.7</v>
      </c>
      <c r="AR8" s="61">
        <v>103.6</v>
      </c>
      <c r="AS8" s="61">
        <v>106.2</v>
      </c>
      <c r="AT8" s="61" t="s">
        <v>39</v>
      </c>
      <c r="AU8" s="61" t="s">
        <v>39</v>
      </c>
      <c r="AV8" s="61">
        <v>66</v>
      </c>
      <c r="AW8" s="61">
        <v>73.8</v>
      </c>
      <c r="AX8" s="61">
        <v>87.8</v>
      </c>
      <c r="AY8" s="61" t="s">
        <v>39</v>
      </c>
      <c r="AZ8" s="61" t="s">
        <v>39</v>
      </c>
      <c r="BA8" s="61">
        <v>77.099999999999994</v>
      </c>
      <c r="BB8" s="61">
        <v>73.8</v>
      </c>
      <c r="BC8" s="61">
        <v>75.5</v>
      </c>
      <c r="BD8" s="61">
        <v>86.6</v>
      </c>
      <c r="BE8" s="62" t="s">
        <v>39</v>
      </c>
      <c r="BF8" s="62" t="s">
        <v>39</v>
      </c>
      <c r="BG8" s="62">
        <v>52.9</v>
      </c>
      <c r="BH8" s="62">
        <v>75.2</v>
      </c>
      <c r="BI8" s="62">
        <v>75.8</v>
      </c>
      <c r="BJ8" s="62" t="s">
        <v>39</v>
      </c>
      <c r="BK8" s="62" t="s">
        <v>39</v>
      </c>
      <c r="BL8" s="62">
        <v>118.8</v>
      </c>
      <c r="BM8" s="62">
        <v>136</v>
      </c>
      <c r="BN8" s="62">
        <v>131.30000000000001</v>
      </c>
      <c r="BO8" s="62">
        <v>70.7</v>
      </c>
      <c r="BP8" s="61" t="s">
        <v>39</v>
      </c>
      <c r="BQ8" s="61" t="s">
        <v>39</v>
      </c>
      <c r="BR8" s="61">
        <v>51.1</v>
      </c>
      <c r="BS8" s="61">
        <v>69.599999999999994</v>
      </c>
      <c r="BT8" s="61">
        <v>79.3</v>
      </c>
      <c r="BU8" s="61" t="s">
        <v>39</v>
      </c>
      <c r="BV8" s="61" t="s">
        <v>39</v>
      </c>
      <c r="BW8" s="61">
        <v>66.099999999999994</v>
      </c>
      <c r="BX8" s="61">
        <v>62.3</v>
      </c>
      <c r="BY8" s="61">
        <v>62.1</v>
      </c>
      <c r="BZ8" s="61">
        <v>67.099999999999994</v>
      </c>
      <c r="CA8" s="62" t="s">
        <v>39</v>
      </c>
      <c r="CB8" s="62" t="s">
        <v>39</v>
      </c>
      <c r="CC8" s="62">
        <v>27920</v>
      </c>
      <c r="CD8" s="62">
        <v>30367</v>
      </c>
      <c r="CE8" s="62">
        <v>32299</v>
      </c>
      <c r="CF8" s="62" t="s">
        <v>39</v>
      </c>
      <c r="CG8" s="62" t="s">
        <v>39</v>
      </c>
      <c r="CH8" s="62">
        <v>26415</v>
      </c>
      <c r="CI8" s="62">
        <v>27227</v>
      </c>
      <c r="CJ8" s="62">
        <v>28176</v>
      </c>
      <c r="CK8" s="61">
        <v>59287</v>
      </c>
      <c r="CL8" s="62" t="s">
        <v>39</v>
      </c>
      <c r="CM8" s="62" t="s">
        <v>39</v>
      </c>
      <c r="CN8" s="62">
        <v>15129</v>
      </c>
      <c r="CO8" s="62">
        <v>14848</v>
      </c>
      <c r="CP8" s="62">
        <v>14013</v>
      </c>
      <c r="CQ8" s="62" t="s">
        <v>39</v>
      </c>
      <c r="CR8" s="62" t="s">
        <v>39</v>
      </c>
      <c r="CS8" s="62">
        <v>9135</v>
      </c>
      <c r="CT8" s="62">
        <v>9509</v>
      </c>
      <c r="CU8" s="62">
        <v>9548</v>
      </c>
      <c r="CV8" s="61">
        <v>17202</v>
      </c>
      <c r="CW8" s="62" t="s">
        <v>39</v>
      </c>
      <c r="CX8" s="62" t="s">
        <v>39</v>
      </c>
      <c r="CY8" s="62">
        <v>84.2</v>
      </c>
      <c r="CZ8" s="62">
        <v>82.6</v>
      </c>
      <c r="DA8" s="62">
        <v>70.400000000000006</v>
      </c>
      <c r="DB8" s="62" t="s">
        <v>39</v>
      </c>
      <c r="DC8" s="62" t="s">
        <v>39</v>
      </c>
      <c r="DD8" s="62">
        <v>72</v>
      </c>
      <c r="DE8" s="62">
        <v>77.7</v>
      </c>
      <c r="DF8" s="62">
        <v>75.7</v>
      </c>
      <c r="DG8" s="62">
        <v>56.4</v>
      </c>
      <c r="DH8" s="62" t="s">
        <v>39</v>
      </c>
      <c r="DI8" s="62" t="s">
        <v>39</v>
      </c>
      <c r="DJ8" s="62">
        <v>31.4</v>
      </c>
      <c r="DK8" s="62">
        <v>23.2</v>
      </c>
      <c r="DL8" s="62">
        <v>16.7</v>
      </c>
      <c r="DM8" s="62" t="s">
        <v>39</v>
      </c>
      <c r="DN8" s="62" t="s">
        <v>39</v>
      </c>
      <c r="DO8" s="62">
        <v>16</v>
      </c>
      <c r="DP8" s="62">
        <v>15.7</v>
      </c>
      <c r="DQ8" s="62">
        <v>14.6</v>
      </c>
      <c r="DR8" s="62">
        <v>24.8</v>
      </c>
      <c r="DS8" s="61" t="s">
        <v>39</v>
      </c>
      <c r="DT8" s="61" t="s">
        <v>39</v>
      </c>
      <c r="DU8" s="61">
        <v>0</v>
      </c>
      <c r="DV8" s="61">
        <v>9.1999999999999993</v>
      </c>
      <c r="DW8" s="61">
        <v>9.5</v>
      </c>
      <c r="DX8" s="61" t="s">
        <v>39</v>
      </c>
      <c r="DY8" s="61" t="s">
        <v>39</v>
      </c>
      <c r="DZ8" s="61">
        <v>56.4</v>
      </c>
      <c r="EA8" s="61">
        <v>56.9</v>
      </c>
      <c r="EB8" s="61">
        <v>58.3</v>
      </c>
      <c r="EC8" s="61">
        <v>56</v>
      </c>
      <c r="ED8" s="61" t="s">
        <v>39</v>
      </c>
      <c r="EE8" s="61" t="s">
        <v>39</v>
      </c>
      <c r="EF8" s="61">
        <v>0</v>
      </c>
      <c r="EG8" s="61">
        <v>12.3</v>
      </c>
      <c r="EH8" s="61">
        <v>9.1999999999999993</v>
      </c>
      <c r="EI8" s="61" t="s">
        <v>39</v>
      </c>
      <c r="EJ8" s="61" t="s">
        <v>39</v>
      </c>
      <c r="EK8" s="61">
        <v>73.400000000000006</v>
      </c>
      <c r="EL8" s="61">
        <v>72.5</v>
      </c>
      <c r="EM8" s="61">
        <v>72.3</v>
      </c>
      <c r="EN8" s="61">
        <v>70.7</v>
      </c>
      <c r="EO8" s="62" t="s">
        <v>39</v>
      </c>
      <c r="EP8" s="62" t="s">
        <v>39</v>
      </c>
      <c r="EQ8" s="62">
        <v>692560</v>
      </c>
      <c r="ER8" s="62">
        <v>861560</v>
      </c>
      <c r="ES8" s="62">
        <v>1947740</v>
      </c>
      <c r="ET8" s="62" t="s">
        <v>39</v>
      </c>
      <c r="EU8" s="62" t="s">
        <v>39</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