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1\07　財産係\03 市営・月極駐車場\01 市営駐車場\10 照会・調査関係\R04\20230120公営企業に係る経営比較分析表（令和３年度決算）の分析等について\提出\"/>
    </mc:Choice>
  </mc:AlternateContent>
  <xr:revisionPtr revIDLastSave="0" documentId="13_ncr:1_{9420184B-4107-45E8-8AFD-1BF51D398772}" xr6:coauthVersionLast="47" xr6:coauthVersionMax="47" xr10:uidLastSave="{00000000-0000-0000-0000-000000000000}"/>
  <workbookProtection workbookAlgorithmName="SHA-512" workbookHashValue="yB9cjhWkrh7Mw6QT3ljxWMdHmmFk9spkCimuZHdKCaEI2YWIn5UJtUJ4+4Sg77rcJAYqCby7i+9IulylgGg5Hw==" workbookSaltValue="qdAfskAzTY7e82P7Wks/2g=="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GQ52" i="4"/>
  <c r="FX52" i="4"/>
  <c r="FE52" i="4"/>
  <c r="EL52" i="4"/>
  <c r="BZ52" i="4"/>
  <c r="BG52" i="4"/>
  <c r="MA32" i="4"/>
  <c r="LH32" i="4"/>
  <c r="JC32" i="4"/>
  <c r="HJ32" i="4"/>
  <c r="GQ32" i="4"/>
  <c r="FX32" i="4"/>
  <c r="FE32" i="4"/>
  <c r="EL32" i="4"/>
  <c r="BG32" i="4"/>
  <c r="AN32" i="4"/>
  <c r="MA31" i="4"/>
  <c r="LH31" i="4"/>
  <c r="KO31" i="4"/>
  <c r="JV31" i="4"/>
  <c r="JC31" i="4"/>
  <c r="HJ31" i="4"/>
  <c r="GQ31" i="4"/>
  <c r="FE31" i="4"/>
  <c r="EL31" i="4"/>
  <c r="CS31" i="4"/>
  <c r="BZ31" i="4"/>
  <c r="BG31" i="4"/>
  <c r="AN31" i="4"/>
  <c r="U31" i="4"/>
  <c r="LJ10" i="4"/>
  <c r="JQ10" i="4"/>
  <c r="HX10" i="4"/>
  <c r="DU10" i="4"/>
  <c r="B10" i="4"/>
  <c r="LJ8" i="4"/>
  <c r="JQ8" i="4"/>
  <c r="HX8" i="4"/>
  <c r="FJ8" i="4"/>
  <c r="DU8" i="4"/>
  <c r="CF8" i="4"/>
  <c r="AQ8" i="4"/>
  <c r="B8" i="4"/>
  <c r="B6" i="4"/>
  <c r="BZ76" i="4" l="1"/>
  <c r="MI76" i="4"/>
  <c r="HJ51" i="4"/>
  <c r="MA30" i="4"/>
  <c r="CS30" i="4"/>
  <c r="IT76" i="4"/>
  <c r="CS51" i="4"/>
  <c r="HJ30" i="4"/>
  <c r="MA51" i="4"/>
  <c r="C11" i="5"/>
  <c r="D11" i="5"/>
  <c r="E11" i="5"/>
  <c r="B11" i="5"/>
  <c r="BZ30" i="4" l="1"/>
  <c r="BK76" i="4"/>
  <c r="LH51" i="4"/>
  <c r="LT76" i="4"/>
  <c r="GQ51" i="4"/>
  <c r="LH30" i="4"/>
  <c r="IE76" i="4"/>
  <c r="GQ30" i="4"/>
  <c r="BZ51" i="4"/>
  <c r="BG51" i="4"/>
  <c r="BG30" i="4"/>
  <c r="LE76" i="4"/>
  <c r="FX51" i="4"/>
  <c r="HP76" i="4"/>
  <c r="AV76" i="4"/>
  <c r="KO51" i="4"/>
  <c r="KO30" i="4"/>
  <c r="FX30" i="4"/>
  <c r="HA76" i="4"/>
  <c r="AN51" i="4"/>
  <c r="FE30" i="4"/>
  <c r="AN30" i="4"/>
  <c r="KP76" i="4"/>
  <c r="JV30" i="4"/>
  <c r="AG76" i="4"/>
  <c r="JV51" i="4"/>
  <c r="FE51" i="4"/>
  <c r="KA76" i="4"/>
  <c r="EL51" i="4"/>
  <c r="JC30" i="4"/>
  <c r="JC51" i="4"/>
  <c r="GL76" i="4"/>
  <c r="U51" i="4"/>
  <c r="EL30" i="4"/>
  <c r="R76" i="4"/>
  <c r="U30" i="4"/>
</calcChain>
</file>

<file path=xl/sharedStrings.xml><?xml version="1.0" encoding="utf-8"?>
<sst xmlns="http://schemas.openxmlformats.org/spreadsheetml/2006/main" count="278" uniqueCount="127">
  <si>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</si>
  <si>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</si>
  <si>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</si>
  <si>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</si>
  <si>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</si>
  <si>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</si>
  <si>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</si>
  <si>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</si>
  <si>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</si>
  <si>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</si>
  <si>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</si>
  <si>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</si>
  <si>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</si>
  <si>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</si>
  <si>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</si>
  <si>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</si>
  <si>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</si>
  <si>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</si>
  <si>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</si>
  <si>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</si>
  <si>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</si>
  <si>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</si>
  <si>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</si>
  <si>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</si>
  <si>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</si>
  <si>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</si>
  <si>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</si>
  <si>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</si>
  <si>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</si>
  <si>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</si>
  <si>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</si>
  <si>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</si>
  <si>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</si>
  <si>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</si>
  <si>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</si>
  <si>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</si>
  <si>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</si>
  <si>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</si>
  <si>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</si>
  <si>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</si>
  <si>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</si>
  <si>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</si>
  <si>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</si>
  <si>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</si>
  <si>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</si>
  <si>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</si>
  <si>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</si>
  <si>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</si>
  <si>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</si>
  <si>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</si>
  <si>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</si>
  <si>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</si>
  <si>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</si>
  <si>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</si>
  <si>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</si>
  <si>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</si>
  <si>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</si>
  <si>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</si>
  <si>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</si>
  <si>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</si>
  <si>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</si>
  <si>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</si>
  <si>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</si>
  <si>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</si>
  <si>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</si>
  <si>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</si>
  <si>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</si>
  <si>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</si>
  <si>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</si>
  <si>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</si>
  <si>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</si>
  <si>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</si>
  <si>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</si>
  <si>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</si>
  <si>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</si>
  <si>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</si>
  <si>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</si>
  <si>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</si>
  <si>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</si>
  <si>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</si>
  <si>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</si>
  <si>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</si>
  <si>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</si>
  <si>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</si>
  <si>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</si>
  <si>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</si>
  <si>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</si>
  <si>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</si>
  <si>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</si>
  <si>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</si>
  <si>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</si>
  <si>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</si>
  <si>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</si>
  <si>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</si>
  <si>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</si>
  <si>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</si>
  <si>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</si>
  <si>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</si>
  <si>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</si>
  <si>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</si>
  <si>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</si>
  <si>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</si>
  <si>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</si>
  <si>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</si>
  <si>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</si>
  <si>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富山県　富山市</t>
  </si>
  <si>
    <t>富山市営桜町駐車場</t>
  </si>
  <si>
    <t>法非適用</t>
  </si>
  <si>
    <t>駐車場整備事業</t>
  </si>
  <si>
    <t>-</t>
  </si>
  <si>
    <t>Ａ１Ｂ２</t>
  </si>
  <si>
    <t>非設置</t>
  </si>
  <si>
    <t>該当数値なし</t>
  </si>
  <si>
    <t>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</si>
  <si>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</si>
  <si>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</si>
  <si>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</si>
  <si>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</si>
  <si>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</si>
  <si>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</si>
  <si>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</si>
  <si>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</si>
  <si>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</si>
  <si>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料金収入で駐車場に係る費用が賄えている黒字の状況であるが、前年度と同様に新型コロナウイルス感染症の影響と周囲の民間の大型駐車場やコインパーキングに利用客が流出したことでコロナ禍前より収入が減少している。
　今後も駐車場の経年劣化に伴う設備更新や修繕に係る費用の増加が予想されるが、計画的に設備更新等を実施するなどし、引き続き健全経営となるよう努めたい。</t>
    <rPh sb="33" eb="36">
      <t>ゼンネンド</t>
    </rPh>
    <rPh sb="37" eb="39">
      <t>ドウヨウ</t>
    </rPh>
    <rPh sb="40" eb="42">
      <t>シンガタ</t>
    </rPh>
    <rPh sb="49" eb="52">
      <t>カンセンショウ</t>
    </rPh>
    <rPh sb="53" eb="55">
      <t>エイキョウ</t>
    </rPh>
    <rPh sb="91" eb="93">
      <t>カマエ</t>
    </rPh>
    <phoneticPr fontId="5"/>
  </si>
  <si>
    <t>　安定した駐車場運営を行うには、機器等の定期的な更新が必要である。
　今後も、費用の負担が単年度に集中しないよう計画的に機器等を更新し、施設の長寿命化に努めたい。</t>
    <phoneticPr fontId="5"/>
  </si>
  <si>
    <t>　令和3年度は、⑪稼働率が前年度より増加したものの、依然として新型コロナウイルス感染症の影響を受けている。
　一般の駐車場利用者数の状況を踏まえ、定期駐車券の発行枚数を調整するなどし、安定した駐車場料金収入を得ることができるよう努めている。
　今後は、短期的には新型コロナウイルス感染症の影響により稼働率の見通しは不透明だが、引き続き利用状況の動向や近隣の民間駐車場の状況を踏まえ、稼働率の向上に努めたい。</t>
    <rPh sb="13" eb="16">
      <t>ゼンネンド</t>
    </rPh>
    <rPh sb="18" eb="20">
      <t>ゾウカ</t>
    </rPh>
    <rPh sb="26" eb="28">
      <t>イゼン</t>
    </rPh>
    <rPh sb="47" eb="48">
      <t>ウ</t>
    </rPh>
    <phoneticPr fontId="5"/>
  </si>
  <si>
    <t>　収益状況としては黒字が継続されているものの、令和3年度も前年度同様に新型コロナウイルス感染症の影響を受けている。
　施設の特性から、収入は新型コロナウイルス感染症の状況に影響を受け、今後も指定管理者制度の導入によるコスト削減やお客様サービスの向上、平成30年度に策定した経営戦略を経営の指針として健全経営に努めたい。</t>
    <rPh sb="29" eb="32">
      <t>ゼンネンド</t>
    </rPh>
    <rPh sb="32" eb="34">
      <t>ドウヨウ</t>
    </rPh>
    <rPh sb="48" eb="50">
      <t>エイキョウ</t>
    </rPh>
    <rPh sb="51" eb="52">
      <t>ウ</t>
    </rPh>
    <rPh sb="92" eb="94">
      <t>コンゴ</t>
    </rPh>
    <rPh sb="100" eb="102">
      <t>セイド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</si>
</sst>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199</c:v>
                </c:pt>
                <c:pt idx="1">
                  <c:v>191</c:v>
                </c:pt>
                <c:pt idx="2">
                  <c:v>223.7</c:v>
                </c:pt>
                <c:pt idx="3">
                  <c:v>154.69999999999999</c:v>
                </c:pt>
                <c:pt idx="4">
                  <c:v>199.5</c:v>
                </c:pt>
              </c:numCache>
            </c:numRef>
          </c:val>
          <c:extLst>
            <c:ext xmlns:c16="http://schemas.microsoft.com/office/drawing/2014/chart" uri="{C3380CC4-5D6E-409C-BE32-E72D297353CC}">
              <c16:uniqueId val="{00000000-1AD1-49E2-B7BF-2B1BC304D98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166.4</c:v>
                </c:pt>
                <c:pt idx="4">
                  <c:v>177.9</c:v>
                </c:pt>
              </c:numCache>
            </c:numRef>
          </c:val>
          <c:smooth val="0"/>
          <c:extLst>
            <c:ext xmlns:c16="http://schemas.microsoft.com/office/drawing/2014/chart" uri="{C3380CC4-5D6E-409C-BE32-E72D297353CC}">
              <c16:uniqueId val="{00000001-1AD1-49E2-B7BF-2B1BC304D98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79E-4096-B81C-78F70B40A71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69.3</c:v>
                </c:pt>
                <c:pt idx="4">
                  <c:v>93</c:v>
                </c:pt>
              </c:numCache>
            </c:numRef>
          </c:val>
          <c:smooth val="0"/>
          <c:extLst>
            <c:ext xmlns:c16="http://schemas.microsoft.com/office/drawing/2014/chart" uri="{C3380CC4-5D6E-409C-BE32-E72D297353CC}">
              <c16:uniqueId val="{00000001-E79E-4096-B81C-78F70B40A71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F83-4627-8521-874955199FE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F83-4627-8521-874955199FE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611-4A72-934C-30329BF5885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611-4A72-934C-30329BF5885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0.2</c:v>
                </c:pt>
                <c:pt idx="2">
                  <c:v>0</c:v>
                </c:pt>
                <c:pt idx="3">
                  <c:v>0</c:v>
                </c:pt>
                <c:pt idx="4">
                  <c:v>0</c:v>
                </c:pt>
              </c:numCache>
            </c:numRef>
          </c:val>
          <c:extLst>
            <c:ext xmlns:c16="http://schemas.microsoft.com/office/drawing/2014/chart" uri="{C3380CC4-5D6E-409C-BE32-E72D297353CC}">
              <c16:uniqueId val="{00000000-40A2-4958-9482-F8DC097DE18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9.9</c:v>
                </c:pt>
                <c:pt idx="4">
                  <c:v>5.0999999999999996</c:v>
                </c:pt>
              </c:numCache>
            </c:numRef>
          </c:val>
          <c:smooth val="0"/>
          <c:extLst>
            <c:ext xmlns:c16="http://schemas.microsoft.com/office/drawing/2014/chart" uri="{C3380CC4-5D6E-409C-BE32-E72D297353CC}">
              <c16:uniqueId val="{00000001-40A2-4958-9482-F8DC097DE18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1</c:v>
                </c:pt>
                <c:pt idx="2">
                  <c:v>0</c:v>
                </c:pt>
                <c:pt idx="3">
                  <c:v>0</c:v>
                </c:pt>
                <c:pt idx="4">
                  <c:v>0</c:v>
                </c:pt>
              </c:numCache>
            </c:numRef>
          </c:val>
          <c:extLst>
            <c:ext xmlns:c16="http://schemas.microsoft.com/office/drawing/2014/chart" uri="{C3380CC4-5D6E-409C-BE32-E72D297353CC}">
              <c16:uniqueId val="{00000000-678B-4A27-A6BE-FB1E96DB171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260</c:v>
                </c:pt>
                <c:pt idx="4">
                  <c:v>15564</c:v>
                </c:pt>
              </c:numCache>
            </c:numRef>
          </c:val>
          <c:smooth val="0"/>
          <c:extLst>
            <c:ext xmlns:c16="http://schemas.microsoft.com/office/drawing/2014/chart" uri="{C3380CC4-5D6E-409C-BE32-E72D297353CC}">
              <c16:uniqueId val="{00000001-678B-4A27-A6BE-FB1E96DB171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191.8</c:v>
                </c:pt>
                <c:pt idx="1">
                  <c:v>186.2</c:v>
                </c:pt>
                <c:pt idx="2">
                  <c:v>174.8</c:v>
                </c:pt>
                <c:pt idx="3">
                  <c:v>129.80000000000001</c:v>
                </c:pt>
                <c:pt idx="4">
                  <c:v>140.30000000000001</c:v>
                </c:pt>
              </c:numCache>
            </c:numRef>
          </c:val>
          <c:extLst>
            <c:ext xmlns:c16="http://schemas.microsoft.com/office/drawing/2014/chart" uri="{C3380CC4-5D6E-409C-BE32-E72D297353CC}">
              <c16:uniqueId val="{00000000-AE61-4515-8C0E-9058A899B5D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140.30000000000001</c:v>
                </c:pt>
                <c:pt idx="4">
                  <c:v>147.30000000000001</c:v>
                </c:pt>
              </c:numCache>
            </c:numRef>
          </c:val>
          <c:smooth val="0"/>
          <c:extLst>
            <c:ext xmlns:c16="http://schemas.microsoft.com/office/drawing/2014/chart" uri="{C3380CC4-5D6E-409C-BE32-E72D297353CC}">
              <c16:uniqueId val="{00000001-AE61-4515-8C0E-9058A899B5D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53.8</c:v>
                </c:pt>
                <c:pt idx="1">
                  <c:v>51.6</c:v>
                </c:pt>
                <c:pt idx="2">
                  <c:v>58.6</c:v>
                </c:pt>
                <c:pt idx="3">
                  <c:v>39.700000000000003</c:v>
                </c:pt>
                <c:pt idx="4">
                  <c:v>51.3</c:v>
                </c:pt>
              </c:numCache>
            </c:numRef>
          </c:val>
          <c:extLst>
            <c:ext xmlns:c16="http://schemas.microsoft.com/office/drawing/2014/chart" uri="{C3380CC4-5D6E-409C-BE32-E72D297353CC}">
              <c16:uniqueId val="{00000000-B2A5-415B-824B-B25FF095D21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-15.8</c:v>
                </c:pt>
                <c:pt idx="4">
                  <c:v>5</c:v>
                </c:pt>
              </c:numCache>
            </c:numRef>
          </c:val>
          <c:smooth val="0"/>
          <c:extLst>
            <c:ext xmlns:c16="http://schemas.microsoft.com/office/drawing/2014/chart" uri="{C3380CC4-5D6E-409C-BE32-E72D297353CC}">
              <c16:uniqueId val="{00000001-B2A5-415B-824B-B25FF095D21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57973</c:v>
                </c:pt>
                <c:pt idx="1">
                  <c:v>54313</c:v>
                </c:pt>
                <c:pt idx="2">
                  <c:v>60932</c:v>
                </c:pt>
                <c:pt idx="3">
                  <c:v>30386</c:v>
                </c:pt>
                <c:pt idx="4">
                  <c:v>48111</c:v>
                </c:pt>
              </c:numCache>
            </c:numRef>
          </c:val>
          <c:extLst>
            <c:ext xmlns:c16="http://schemas.microsoft.com/office/drawing/2014/chart" uri="{C3380CC4-5D6E-409C-BE32-E72D297353CC}">
              <c16:uniqueId val="{00000000-CC5F-4E35-AA7A-D241DFB8B44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13494</c:v>
                </c:pt>
                <c:pt idx="4">
                  <c:v>17746</c:v>
                </c:pt>
              </c:numCache>
            </c:numRef>
          </c:val>
          <c:smooth val="0"/>
          <c:extLst>
            <c:ext xmlns:c16="http://schemas.microsoft.com/office/drawing/2014/chart" uri="{C3380CC4-5D6E-409C-BE32-E72D297353CC}">
              <c16:uniqueId val="{00000001-CC5F-4E35-AA7A-D241DFB8B44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S52" zoomScale="85" zoomScaleNormal="85" zoomScaleSheetLayoutView="70" workbookViewId="0">
      <selection activeCell="NF84" sqref="NF8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富山県富山市　富山市営桜町駐車場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7128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305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330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123</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199</v>
      </c>
      <c r="V31" s="98"/>
      <c r="W31" s="98"/>
      <c r="X31" s="98"/>
      <c r="Y31" s="98"/>
      <c r="Z31" s="98"/>
      <c r="AA31" s="98"/>
      <c r="AB31" s="98"/>
      <c r="AC31" s="98"/>
      <c r="AD31" s="98"/>
      <c r="AE31" s="98"/>
      <c r="AF31" s="98"/>
      <c r="AG31" s="98"/>
      <c r="AH31" s="98"/>
      <c r="AI31" s="98"/>
      <c r="AJ31" s="98"/>
      <c r="AK31" s="98"/>
      <c r="AL31" s="98"/>
      <c r="AM31" s="98"/>
      <c r="AN31" s="98">
        <f>データ!Z7</f>
        <v>191</v>
      </c>
      <c r="AO31" s="98"/>
      <c r="AP31" s="98"/>
      <c r="AQ31" s="98"/>
      <c r="AR31" s="98"/>
      <c r="AS31" s="98"/>
      <c r="AT31" s="98"/>
      <c r="AU31" s="98"/>
      <c r="AV31" s="98"/>
      <c r="AW31" s="98"/>
      <c r="AX31" s="98"/>
      <c r="AY31" s="98"/>
      <c r="AZ31" s="98"/>
      <c r="BA31" s="98"/>
      <c r="BB31" s="98"/>
      <c r="BC31" s="98"/>
      <c r="BD31" s="98"/>
      <c r="BE31" s="98"/>
      <c r="BF31" s="98"/>
      <c r="BG31" s="98">
        <f>データ!AA7</f>
        <v>223.7</v>
      </c>
      <c r="BH31" s="98"/>
      <c r="BI31" s="98"/>
      <c r="BJ31" s="98"/>
      <c r="BK31" s="98"/>
      <c r="BL31" s="98"/>
      <c r="BM31" s="98"/>
      <c r="BN31" s="98"/>
      <c r="BO31" s="98"/>
      <c r="BP31" s="98"/>
      <c r="BQ31" s="98"/>
      <c r="BR31" s="98"/>
      <c r="BS31" s="98"/>
      <c r="BT31" s="98"/>
      <c r="BU31" s="98"/>
      <c r="BV31" s="98"/>
      <c r="BW31" s="98"/>
      <c r="BX31" s="98"/>
      <c r="BY31" s="98"/>
      <c r="BZ31" s="98">
        <f>データ!AB7</f>
        <v>154.69999999999999</v>
      </c>
      <c r="CA31" s="98"/>
      <c r="CB31" s="98"/>
      <c r="CC31" s="98"/>
      <c r="CD31" s="98"/>
      <c r="CE31" s="98"/>
      <c r="CF31" s="98"/>
      <c r="CG31" s="98"/>
      <c r="CH31" s="98"/>
      <c r="CI31" s="98"/>
      <c r="CJ31" s="98"/>
      <c r="CK31" s="98"/>
      <c r="CL31" s="98"/>
      <c r="CM31" s="98"/>
      <c r="CN31" s="98"/>
      <c r="CO31" s="98"/>
      <c r="CP31" s="98"/>
      <c r="CQ31" s="98"/>
      <c r="CR31" s="98"/>
      <c r="CS31" s="98">
        <f>データ!AC7</f>
        <v>199.5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0.2</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191.8</v>
      </c>
      <c r="JD31" s="67"/>
      <c r="JE31" s="67"/>
      <c r="JF31" s="67"/>
      <c r="JG31" s="67"/>
      <c r="JH31" s="67"/>
      <c r="JI31" s="67"/>
      <c r="JJ31" s="67"/>
      <c r="JK31" s="67"/>
      <c r="JL31" s="67"/>
      <c r="JM31" s="67"/>
      <c r="JN31" s="67"/>
      <c r="JO31" s="67"/>
      <c r="JP31" s="67"/>
      <c r="JQ31" s="67"/>
      <c r="JR31" s="67"/>
      <c r="JS31" s="67"/>
      <c r="JT31" s="67"/>
      <c r="JU31" s="68"/>
      <c r="JV31" s="66">
        <f>データ!DL7</f>
        <v>186.2</v>
      </c>
      <c r="JW31" s="67"/>
      <c r="JX31" s="67"/>
      <c r="JY31" s="67"/>
      <c r="JZ31" s="67"/>
      <c r="KA31" s="67"/>
      <c r="KB31" s="67"/>
      <c r="KC31" s="67"/>
      <c r="KD31" s="67"/>
      <c r="KE31" s="67"/>
      <c r="KF31" s="67"/>
      <c r="KG31" s="67"/>
      <c r="KH31" s="67"/>
      <c r="KI31" s="67"/>
      <c r="KJ31" s="67"/>
      <c r="KK31" s="67"/>
      <c r="KL31" s="67"/>
      <c r="KM31" s="67"/>
      <c r="KN31" s="68"/>
      <c r="KO31" s="66">
        <f>データ!DM7</f>
        <v>174.8</v>
      </c>
      <c r="KP31" s="67"/>
      <c r="KQ31" s="67"/>
      <c r="KR31" s="67"/>
      <c r="KS31" s="67"/>
      <c r="KT31" s="67"/>
      <c r="KU31" s="67"/>
      <c r="KV31" s="67"/>
      <c r="KW31" s="67"/>
      <c r="KX31" s="67"/>
      <c r="KY31" s="67"/>
      <c r="KZ31" s="67"/>
      <c r="LA31" s="67"/>
      <c r="LB31" s="67"/>
      <c r="LC31" s="67"/>
      <c r="LD31" s="67"/>
      <c r="LE31" s="67"/>
      <c r="LF31" s="67"/>
      <c r="LG31" s="68"/>
      <c r="LH31" s="66">
        <f>データ!DN7</f>
        <v>129.80000000000001</v>
      </c>
      <c r="LI31" s="67"/>
      <c r="LJ31" s="67"/>
      <c r="LK31" s="67"/>
      <c r="LL31" s="67"/>
      <c r="LM31" s="67"/>
      <c r="LN31" s="67"/>
      <c r="LO31" s="67"/>
      <c r="LP31" s="67"/>
      <c r="LQ31" s="67"/>
      <c r="LR31" s="67"/>
      <c r="LS31" s="67"/>
      <c r="LT31" s="67"/>
      <c r="LU31" s="67"/>
      <c r="LV31" s="67"/>
      <c r="LW31" s="67"/>
      <c r="LX31" s="67"/>
      <c r="LY31" s="67"/>
      <c r="LZ31" s="68"/>
      <c r="MA31" s="66">
        <f>データ!DO7</f>
        <v>140.30000000000001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166.4</v>
      </c>
      <c r="CA32" s="98"/>
      <c r="CB32" s="98"/>
      <c r="CC32" s="98"/>
      <c r="CD32" s="98"/>
      <c r="CE32" s="98"/>
      <c r="CF32" s="98"/>
      <c r="CG32" s="98"/>
      <c r="CH32" s="98"/>
      <c r="CI32" s="98"/>
      <c r="CJ32" s="98"/>
      <c r="CK32" s="98"/>
      <c r="CL32" s="98"/>
      <c r="CM32" s="98"/>
      <c r="CN32" s="98"/>
      <c r="CO32" s="98"/>
      <c r="CP32" s="98"/>
      <c r="CQ32" s="98"/>
      <c r="CR32" s="98"/>
      <c r="CS32" s="98">
        <f>データ!AH7</f>
        <v>177.9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140.30000000000001</v>
      </c>
      <c r="LI32" s="67"/>
      <c r="LJ32" s="67"/>
      <c r="LK32" s="67"/>
      <c r="LL32" s="67"/>
      <c r="LM32" s="67"/>
      <c r="LN32" s="67"/>
      <c r="LO32" s="67"/>
      <c r="LP32" s="67"/>
      <c r="LQ32" s="67"/>
      <c r="LR32" s="67"/>
      <c r="LS32" s="67"/>
      <c r="LT32" s="67"/>
      <c r="LU32" s="67"/>
      <c r="LV32" s="67"/>
      <c r="LW32" s="67"/>
      <c r="LX32" s="67"/>
      <c r="LY32" s="67"/>
      <c r="LZ32" s="68"/>
      <c r="MA32" s="66">
        <f>データ!DT7</f>
        <v>147.30000000000001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125</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1</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53.8</v>
      </c>
      <c r="EM52" s="98"/>
      <c r="EN52" s="98"/>
      <c r="EO52" s="98"/>
      <c r="EP52" s="98"/>
      <c r="EQ52" s="98"/>
      <c r="ER52" s="98"/>
      <c r="ES52" s="98"/>
      <c r="ET52" s="98"/>
      <c r="EU52" s="98"/>
      <c r="EV52" s="98"/>
      <c r="EW52" s="98"/>
      <c r="EX52" s="98"/>
      <c r="EY52" s="98"/>
      <c r="EZ52" s="98"/>
      <c r="FA52" s="98"/>
      <c r="FB52" s="98"/>
      <c r="FC52" s="98"/>
      <c r="FD52" s="98"/>
      <c r="FE52" s="98">
        <f>データ!BG7</f>
        <v>51.6</v>
      </c>
      <c r="FF52" s="98"/>
      <c r="FG52" s="98"/>
      <c r="FH52" s="98"/>
      <c r="FI52" s="98"/>
      <c r="FJ52" s="98"/>
      <c r="FK52" s="98"/>
      <c r="FL52" s="98"/>
      <c r="FM52" s="98"/>
      <c r="FN52" s="98"/>
      <c r="FO52" s="98"/>
      <c r="FP52" s="98"/>
      <c r="FQ52" s="98"/>
      <c r="FR52" s="98"/>
      <c r="FS52" s="98"/>
      <c r="FT52" s="98"/>
      <c r="FU52" s="98"/>
      <c r="FV52" s="98"/>
      <c r="FW52" s="98"/>
      <c r="FX52" s="98">
        <f>データ!BH7</f>
        <v>58.6</v>
      </c>
      <c r="FY52" s="98"/>
      <c r="FZ52" s="98"/>
      <c r="GA52" s="98"/>
      <c r="GB52" s="98"/>
      <c r="GC52" s="98"/>
      <c r="GD52" s="98"/>
      <c r="GE52" s="98"/>
      <c r="GF52" s="98"/>
      <c r="GG52" s="98"/>
      <c r="GH52" s="98"/>
      <c r="GI52" s="98"/>
      <c r="GJ52" s="98"/>
      <c r="GK52" s="98"/>
      <c r="GL52" s="98"/>
      <c r="GM52" s="98"/>
      <c r="GN52" s="98"/>
      <c r="GO52" s="98"/>
      <c r="GP52" s="98"/>
      <c r="GQ52" s="98">
        <f>データ!BI7</f>
        <v>39.700000000000003</v>
      </c>
      <c r="GR52" s="98"/>
      <c r="GS52" s="98"/>
      <c r="GT52" s="98"/>
      <c r="GU52" s="98"/>
      <c r="GV52" s="98"/>
      <c r="GW52" s="98"/>
      <c r="GX52" s="98"/>
      <c r="GY52" s="98"/>
      <c r="GZ52" s="98"/>
      <c r="HA52" s="98"/>
      <c r="HB52" s="98"/>
      <c r="HC52" s="98"/>
      <c r="HD52" s="98"/>
      <c r="HE52" s="98"/>
      <c r="HF52" s="98"/>
      <c r="HG52" s="98"/>
      <c r="HH52" s="98"/>
      <c r="HI52" s="98"/>
      <c r="HJ52" s="98">
        <f>データ!BJ7</f>
        <v>51.3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57973</v>
      </c>
      <c r="JD52" s="97"/>
      <c r="JE52" s="97"/>
      <c r="JF52" s="97"/>
      <c r="JG52" s="97"/>
      <c r="JH52" s="97"/>
      <c r="JI52" s="97"/>
      <c r="JJ52" s="97"/>
      <c r="JK52" s="97"/>
      <c r="JL52" s="97"/>
      <c r="JM52" s="97"/>
      <c r="JN52" s="97"/>
      <c r="JO52" s="97"/>
      <c r="JP52" s="97"/>
      <c r="JQ52" s="97"/>
      <c r="JR52" s="97"/>
      <c r="JS52" s="97"/>
      <c r="JT52" s="97"/>
      <c r="JU52" s="97"/>
      <c r="JV52" s="97">
        <f>データ!BR7</f>
        <v>54313</v>
      </c>
      <c r="JW52" s="97"/>
      <c r="JX52" s="97"/>
      <c r="JY52" s="97"/>
      <c r="JZ52" s="97"/>
      <c r="KA52" s="97"/>
      <c r="KB52" s="97"/>
      <c r="KC52" s="97"/>
      <c r="KD52" s="97"/>
      <c r="KE52" s="97"/>
      <c r="KF52" s="97"/>
      <c r="KG52" s="97"/>
      <c r="KH52" s="97"/>
      <c r="KI52" s="97"/>
      <c r="KJ52" s="97"/>
      <c r="KK52" s="97"/>
      <c r="KL52" s="97"/>
      <c r="KM52" s="97"/>
      <c r="KN52" s="97"/>
      <c r="KO52" s="97">
        <f>データ!BS7</f>
        <v>60932</v>
      </c>
      <c r="KP52" s="97"/>
      <c r="KQ52" s="97"/>
      <c r="KR52" s="97"/>
      <c r="KS52" s="97"/>
      <c r="KT52" s="97"/>
      <c r="KU52" s="97"/>
      <c r="KV52" s="97"/>
      <c r="KW52" s="97"/>
      <c r="KX52" s="97"/>
      <c r="KY52" s="97"/>
      <c r="KZ52" s="97"/>
      <c r="LA52" s="97"/>
      <c r="LB52" s="97"/>
      <c r="LC52" s="97"/>
      <c r="LD52" s="97"/>
      <c r="LE52" s="97"/>
      <c r="LF52" s="97"/>
      <c r="LG52" s="97"/>
      <c r="LH52" s="97">
        <f>データ!BT7</f>
        <v>30386</v>
      </c>
      <c r="LI52" s="97"/>
      <c r="LJ52" s="97"/>
      <c r="LK52" s="97"/>
      <c r="LL52" s="97"/>
      <c r="LM52" s="97"/>
      <c r="LN52" s="97"/>
      <c r="LO52" s="97"/>
      <c r="LP52" s="97"/>
      <c r="LQ52" s="97"/>
      <c r="LR52" s="97"/>
      <c r="LS52" s="97"/>
      <c r="LT52" s="97"/>
      <c r="LU52" s="97"/>
      <c r="LV52" s="97"/>
      <c r="LW52" s="97"/>
      <c r="LX52" s="97"/>
      <c r="LY52" s="97"/>
      <c r="LZ52" s="97"/>
      <c r="MA52" s="97">
        <f>データ!BU7</f>
        <v>48111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260</v>
      </c>
      <c r="CA53" s="97"/>
      <c r="CB53" s="97"/>
      <c r="CC53" s="97"/>
      <c r="CD53" s="97"/>
      <c r="CE53" s="97"/>
      <c r="CF53" s="97"/>
      <c r="CG53" s="97"/>
      <c r="CH53" s="97"/>
      <c r="CI53" s="97"/>
      <c r="CJ53" s="97"/>
      <c r="CK53" s="97"/>
      <c r="CL53" s="97"/>
      <c r="CM53" s="97"/>
      <c r="CN53" s="97"/>
      <c r="CO53" s="97"/>
      <c r="CP53" s="97"/>
      <c r="CQ53" s="97"/>
      <c r="CR53" s="97"/>
      <c r="CS53" s="97">
        <f>データ!BD7</f>
        <v>15564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-15.8</v>
      </c>
      <c r="GR53" s="98"/>
      <c r="GS53" s="98"/>
      <c r="GT53" s="98"/>
      <c r="GU53" s="98"/>
      <c r="GV53" s="98"/>
      <c r="GW53" s="98"/>
      <c r="GX53" s="98"/>
      <c r="GY53" s="98"/>
      <c r="GZ53" s="98"/>
      <c r="HA53" s="98"/>
      <c r="HB53" s="98"/>
      <c r="HC53" s="98"/>
      <c r="HD53" s="98"/>
      <c r="HE53" s="98"/>
      <c r="HF53" s="98"/>
      <c r="HG53" s="98"/>
      <c r="HH53" s="98"/>
      <c r="HI53" s="98"/>
      <c r="HJ53" s="98">
        <f>データ!BO7</f>
        <v>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13494</v>
      </c>
      <c r="LI53" s="97"/>
      <c r="LJ53" s="97"/>
      <c r="LK53" s="97"/>
      <c r="LL53" s="97"/>
      <c r="LM53" s="97"/>
      <c r="LN53" s="97"/>
      <c r="LO53" s="97"/>
      <c r="LP53" s="97"/>
      <c r="LQ53" s="97"/>
      <c r="LR53" s="97"/>
      <c r="LS53" s="97"/>
      <c r="LT53" s="97"/>
      <c r="LU53" s="97"/>
      <c r="LV53" s="97"/>
      <c r="LW53" s="97"/>
      <c r="LX53" s="97"/>
      <c r="LY53" s="97"/>
      <c r="LZ53" s="97"/>
      <c r="MA53" s="97">
        <f>データ!BZ7</f>
        <v>17746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194</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167822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69.3</v>
      </c>
      <c r="LU78" s="67"/>
      <c r="LV78" s="67"/>
      <c r="LW78" s="67"/>
      <c r="LX78" s="67"/>
      <c r="LY78" s="67"/>
      <c r="LZ78" s="67"/>
      <c r="MA78" s="67"/>
      <c r="MB78" s="67"/>
      <c r="MC78" s="67"/>
      <c r="MD78" s="67"/>
      <c r="ME78" s="67"/>
      <c r="MF78" s="67"/>
      <c r="MG78" s="67"/>
      <c r="MH78" s="68"/>
      <c r="MI78" s="66">
        <f>データ!DI7</f>
        <v>93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tQVPrXFkCbhmIiGLfhzL7IJc1ulIiAPUF/e7E2U6K78yc7SN6nsB6pwMgKtrOKzX3D4fBxf6JxUYRwnlh/SeQ==" saltValue="OA1GL4vvkM6S0FQT+2lD3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2021</v>
      </c>
      <c r="C6" s="48">
        <f t="shared" ref="C6:X6" si="1">C8</f>
        <v>162019</v>
      </c>
      <c r="D6" s="48">
        <f t="shared" si="1"/>
        <v>47</v>
      </c>
      <c r="E6" s="48">
        <f t="shared" si="1"/>
        <v>14</v>
      </c>
      <c r="F6" s="48">
        <f t="shared" si="1"/>
        <v>0</v>
      </c>
      <c r="G6" s="48">
        <f t="shared" si="1"/>
        <v>5</v>
      </c>
      <c r="H6" s="48" t="str">
        <f>SUBSTITUTE(H8,"　","")</f>
        <v>富山県富山市</v>
      </c>
      <c r="I6" s="48" t="str">
        <f t="shared" si="1"/>
        <v>富山市営桜町駐車場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32</v>
      </c>
      <c r="S6" s="50" t="str">
        <f t="shared" si="1"/>
        <v>公共施設</v>
      </c>
      <c r="T6" s="50" t="str">
        <f t="shared" si="1"/>
        <v>無</v>
      </c>
      <c r="U6" s="51">
        <f t="shared" si="1"/>
        <v>7128</v>
      </c>
      <c r="V6" s="51">
        <f t="shared" si="1"/>
        <v>305</v>
      </c>
      <c r="W6" s="51">
        <f t="shared" si="1"/>
        <v>330</v>
      </c>
      <c r="X6" s="50" t="str">
        <f t="shared" si="1"/>
        <v>代行制</v>
      </c>
      <c r="Y6" s="52">
        <f>IF(Y8="-",NA(),Y8)</f>
        <v>199</v>
      </c>
      <c r="Z6" s="52">
        <f t="shared" ref="Z6:AH6" si="2">IF(Z8="-",NA(),Z8)</f>
        <v>191</v>
      </c>
      <c r="AA6" s="52">
        <f t="shared" si="2"/>
        <v>223.7</v>
      </c>
      <c r="AB6" s="52">
        <f t="shared" si="2"/>
        <v>154.69999999999999</v>
      </c>
      <c r="AC6" s="52">
        <f t="shared" si="2"/>
        <v>199.5</v>
      </c>
      <c r="AD6" s="52">
        <f t="shared" si="2"/>
        <v>210.5</v>
      </c>
      <c r="AE6" s="52">
        <f t="shared" si="2"/>
        <v>245.6</v>
      </c>
      <c r="AF6" s="52">
        <f t="shared" si="2"/>
        <v>222.3</v>
      </c>
      <c r="AG6" s="52">
        <f t="shared" si="2"/>
        <v>166.4</v>
      </c>
      <c r="AH6" s="52">
        <f t="shared" si="2"/>
        <v>177.9</v>
      </c>
      <c r="AI6" s="49" t="str">
        <f>IF(AI8="-","",IF(AI8="-","【-】","【"&amp;SUBSTITUTE(TEXT(AI8,"#,##0.0"),"-","△")&amp;"】"))</f>
        <v>【236.1】</v>
      </c>
      <c r="AJ6" s="52">
        <f>IF(AJ8="-",NA(),AJ8)</f>
        <v>0</v>
      </c>
      <c r="AK6" s="52">
        <f t="shared" ref="AK6:AS6" si="3">IF(AK8="-",NA(),AK8)</f>
        <v>0.2</v>
      </c>
      <c r="AL6" s="52">
        <f t="shared" si="3"/>
        <v>0</v>
      </c>
      <c r="AM6" s="52">
        <f t="shared" si="3"/>
        <v>0</v>
      </c>
      <c r="AN6" s="52">
        <f t="shared" si="3"/>
        <v>0</v>
      </c>
      <c r="AO6" s="52">
        <f t="shared" si="3"/>
        <v>3.6</v>
      </c>
      <c r="AP6" s="52">
        <f t="shared" si="3"/>
        <v>3.5</v>
      </c>
      <c r="AQ6" s="52">
        <f t="shared" si="3"/>
        <v>3.1</v>
      </c>
      <c r="AR6" s="52">
        <f t="shared" si="3"/>
        <v>9.9</v>
      </c>
      <c r="AS6" s="52">
        <f t="shared" si="3"/>
        <v>5.0999999999999996</v>
      </c>
      <c r="AT6" s="49" t="str">
        <f>IF(AT8="-","",IF(AT8="-","【-】","【"&amp;SUBSTITUTE(TEXT(AT8,"#,##0.0"),"-","△")&amp;"】"))</f>
        <v>【5.2】</v>
      </c>
      <c r="AU6" s="53">
        <f>IF(AU8="-",NA(),AU8)</f>
        <v>0</v>
      </c>
      <c r="AV6" s="53">
        <f t="shared" ref="AV6:BD6" si="4">IF(AV8="-",NA(),AV8)</f>
        <v>1</v>
      </c>
      <c r="AW6" s="53">
        <f t="shared" si="4"/>
        <v>0</v>
      </c>
      <c r="AX6" s="53">
        <f t="shared" si="4"/>
        <v>0</v>
      </c>
      <c r="AY6" s="53">
        <f t="shared" si="4"/>
        <v>0</v>
      </c>
      <c r="AZ6" s="53">
        <f t="shared" si="4"/>
        <v>34</v>
      </c>
      <c r="BA6" s="53">
        <f t="shared" si="4"/>
        <v>36</v>
      </c>
      <c r="BB6" s="53">
        <f t="shared" si="4"/>
        <v>26</v>
      </c>
      <c r="BC6" s="53">
        <f t="shared" si="4"/>
        <v>260</v>
      </c>
      <c r="BD6" s="53">
        <f t="shared" si="4"/>
        <v>15564</v>
      </c>
      <c r="BE6" s="51" t="str">
        <f>IF(BE8="-","",IF(BE8="-","【-】","【"&amp;SUBSTITUTE(TEXT(BE8,"#,##0"),"-","△")&amp;"】"))</f>
        <v>【3,111】</v>
      </c>
      <c r="BF6" s="52">
        <f>IF(BF8="-",NA(),BF8)</f>
        <v>53.8</v>
      </c>
      <c r="BG6" s="52">
        <f t="shared" ref="BG6:BO6" si="5">IF(BG8="-",NA(),BG8)</f>
        <v>51.6</v>
      </c>
      <c r="BH6" s="52">
        <f t="shared" si="5"/>
        <v>58.6</v>
      </c>
      <c r="BI6" s="52">
        <f t="shared" si="5"/>
        <v>39.700000000000003</v>
      </c>
      <c r="BJ6" s="52">
        <f t="shared" si="5"/>
        <v>51.3</v>
      </c>
      <c r="BK6" s="52">
        <f t="shared" si="5"/>
        <v>30.2</v>
      </c>
      <c r="BL6" s="52">
        <f t="shared" si="5"/>
        <v>30.7</v>
      </c>
      <c r="BM6" s="52">
        <f t="shared" si="5"/>
        <v>13.5</v>
      </c>
      <c r="BN6" s="52">
        <f t="shared" si="5"/>
        <v>-15.8</v>
      </c>
      <c r="BO6" s="52">
        <f t="shared" si="5"/>
        <v>5</v>
      </c>
      <c r="BP6" s="49" t="str">
        <f>IF(BP8="-","",IF(BP8="-","【-】","【"&amp;SUBSTITUTE(TEXT(BP8,"#,##0.0"),"-","△")&amp;"】"))</f>
        <v>【0.8】</v>
      </c>
      <c r="BQ6" s="53">
        <f>IF(BQ8="-",NA(),BQ8)</f>
        <v>57973</v>
      </c>
      <c r="BR6" s="53">
        <f t="shared" ref="BR6:BZ6" si="6">IF(BR8="-",NA(),BR8)</f>
        <v>54313</v>
      </c>
      <c r="BS6" s="53">
        <f t="shared" si="6"/>
        <v>60932</v>
      </c>
      <c r="BT6" s="53">
        <f t="shared" si="6"/>
        <v>30386</v>
      </c>
      <c r="BU6" s="53">
        <f t="shared" si="6"/>
        <v>48111</v>
      </c>
      <c r="BV6" s="53">
        <f t="shared" si="6"/>
        <v>18509</v>
      </c>
      <c r="BW6" s="53">
        <f t="shared" si="6"/>
        <v>24379</v>
      </c>
      <c r="BX6" s="53">
        <f t="shared" si="6"/>
        <v>22466</v>
      </c>
      <c r="BY6" s="53">
        <f t="shared" si="6"/>
        <v>13494</v>
      </c>
      <c r="BZ6" s="53">
        <f t="shared" si="6"/>
        <v>17746</v>
      </c>
      <c r="CA6" s="51" t="str">
        <f>IF(CA8="-","",IF(CA8="-","【-】","【"&amp;SUBSTITUTE(TEXT(CA8,"#,##0"),"-","△")&amp;"】"))</f>
        <v>【10,906】</v>
      </c>
      <c r="CB6" s="52"/>
      <c r="CC6" s="52"/>
      <c r="CD6" s="52"/>
      <c r="CE6" s="52"/>
      <c r="CF6" s="52"/>
      <c r="CG6" s="52"/>
      <c r="CH6" s="52"/>
      <c r="CI6" s="52"/>
      <c r="CJ6" s="52"/>
      <c r="CK6" s="52"/>
      <c r="CL6" s="49" t="s">
        <v>101</v>
      </c>
      <c r="CM6" s="51">
        <f t="shared" ref="CM6:CN6" si="7">CM8</f>
        <v>194</v>
      </c>
      <c r="CN6" s="51">
        <f t="shared" si="7"/>
        <v>167822</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69.3</v>
      </c>
      <c r="DI6" s="52">
        <f t="shared" si="8"/>
        <v>93</v>
      </c>
      <c r="DJ6" s="49" t="str">
        <f>IF(DJ8="-","",IF(DJ8="-","【-】","【"&amp;SUBSTITUTE(TEXT(DJ8,"#,##0.0"),"-","△")&amp;"】"))</f>
        <v>【99.8】</v>
      </c>
      <c r="DK6" s="52">
        <f>IF(DK8="-",NA(),DK8)</f>
        <v>191.8</v>
      </c>
      <c r="DL6" s="52">
        <f t="shared" ref="DL6:DT6" si="9">IF(DL8="-",NA(),DL8)</f>
        <v>186.2</v>
      </c>
      <c r="DM6" s="52">
        <f t="shared" si="9"/>
        <v>174.8</v>
      </c>
      <c r="DN6" s="52">
        <f t="shared" si="9"/>
        <v>129.80000000000001</v>
      </c>
      <c r="DO6" s="52">
        <f t="shared" si="9"/>
        <v>140.30000000000001</v>
      </c>
      <c r="DP6" s="52">
        <f t="shared" si="9"/>
        <v>138.80000000000001</v>
      </c>
      <c r="DQ6" s="52">
        <f t="shared" si="9"/>
        <v>135.30000000000001</v>
      </c>
      <c r="DR6" s="52">
        <f t="shared" si="9"/>
        <v>127.8</v>
      </c>
      <c r="DS6" s="52">
        <f t="shared" si="9"/>
        <v>140.30000000000001</v>
      </c>
      <c r="DT6" s="52">
        <f t="shared" si="9"/>
        <v>147.30000000000001</v>
      </c>
      <c r="DU6" s="49" t="str">
        <f>IF(DU8="-","",IF(DU8="-","【-】","【"&amp;SUBSTITUTE(TEXT(DU8,"#,##0.0"),"-","△")&amp;"】"))</f>
        <v>【178.5】</v>
      </c>
    </row>
    <row r="7" spans="1:125" s="54" customFormat="1" x14ac:dyDescent="0.2">
      <c r="A7" s="37" t="s">
        <v>102</v>
      </c>
      <c r="B7" s="48">
        <f t="shared" ref="B7:X7" si="10">B8</f>
        <v>2021</v>
      </c>
      <c r="C7" s="48">
        <f t="shared" si="10"/>
        <v>162019</v>
      </c>
      <c r="D7" s="48">
        <f t="shared" si="10"/>
        <v>47</v>
      </c>
      <c r="E7" s="48">
        <f t="shared" si="10"/>
        <v>14</v>
      </c>
      <c r="F7" s="48">
        <f t="shared" si="10"/>
        <v>0</v>
      </c>
      <c r="G7" s="48">
        <f t="shared" si="10"/>
        <v>5</v>
      </c>
      <c r="H7" s="48" t="str">
        <f t="shared" si="10"/>
        <v>富山県　富山市</v>
      </c>
      <c r="I7" s="48" t="str">
        <f t="shared" si="10"/>
        <v>富山市営桜町駐車場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32</v>
      </c>
      <c r="S7" s="50" t="str">
        <f t="shared" si="10"/>
        <v>公共施設</v>
      </c>
      <c r="T7" s="50" t="str">
        <f t="shared" si="10"/>
        <v>無</v>
      </c>
      <c r="U7" s="51">
        <f t="shared" si="10"/>
        <v>7128</v>
      </c>
      <c r="V7" s="51">
        <f t="shared" si="10"/>
        <v>305</v>
      </c>
      <c r="W7" s="51">
        <f t="shared" si="10"/>
        <v>330</v>
      </c>
      <c r="X7" s="50" t="str">
        <f t="shared" si="10"/>
        <v>代行制</v>
      </c>
      <c r="Y7" s="52">
        <f>Y8</f>
        <v>199</v>
      </c>
      <c r="Z7" s="52">
        <f t="shared" ref="Z7:AH7" si="11">Z8</f>
        <v>191</v>
      </c>
      <c r="AA7" s="52">
        <f t="shared" si="11"/>
        <v>223.7</v>
      </c>
      <c r="AB7" s="52">
        <f t="shared" si="11"/>
        <v>154.69999999999999</v>
      </c>
      <c r="AC7" s="52">
        <f t="shared" si="11"/>
        <v>199.5</v>
      </c>
      <c r="AD7" s="52">
        <f t="shared" si="11"/>
        <v>210.5</v>
      </c>
      <c r="AE7" s="52">
        <f t="shared" si="11"/>
        <v>245.6</v>
      </c>
      <c r="AF7" s="52">
        <f t="shared" si="11"/>
        <v>222.3</v>
      </c>
      <c r="AG7" s="52">
        <f t="shared" si="11"/>
        <v>166.4</v>
      </c>
      <c r="AH7" s="52">
        <f t="shared" si="11"/>
        <v>177.9</v>
      </c>
      <c r="AI7" s="49"/>
      <c r="AJ7" s="52">
        <f>AJ8</f>
        <v>0</v>
      </c>
      <c r="AK7" s="52">
        <f t="shared" ref="AK7:AS7" si="12">AK8</f>
        <v>0.2</v>
      </c>
      <c r="AL7" s="52">
        <f t="shared" si="12"/>
        <v>0</v>
      </c>
      <c r="AM7" s="52">
        <f t="shared" si="12"/>
        <v>0</v>
      </c>
      <c r="AN7" s="52">
        <f t="shared" si="12"/>
        <v>0</v>
      </c>
      <c r="AO7" s="52">
        <f t="shared" si="12"/>
        <v>3.6</v>
      </c>
      <c r="AP7" s="52">
        <f t="shared" si="12"/>
        <v>3.5</v>
      </c>
      <c r="AQ7" s="52">
        <f t="shared" si="12"/>
        <v>3.1</v>
      </c>
      <c r="AR7" s="52">
        <f t="shared" si="12"/>
        <v>9.9</v>
      </c>
      <c r="AS7" s="52">
        <f t="shared" si="12"/>
        <v>5.0999999999999996</v>
      </c>
      <c r="AT7" s="49"/>
      <c r="AU7" s="53">
        <f>AU8</f>
        <v>0</v>
      </c>
      <c r="AV7" s="53">
        <f t="shared" ref="AV7:BD7" si="13">AV8</f>
        <v>1</v>
      </c>
      <c r="AW7" s="53">
        <f t="shared" si="13"/>
        <v>0</v>
      </c>
      <c r="AX7" s="53">
        <f t="shared" si="13"/>
        <v>0</v>
      </c>
      <c r="AY7" s="53">
        <f t="shared" si="13"/>
        <v>0</v>
      </c>
      <c r="AZ7" s="53">
        <f t="shared" si="13"/>
        <v>34</v>
      </c>
      <c r="BA7" s="53">
        <f t="shared" si="13"/>
        <v>36</v>
      </c>
      <c r="BB7" s="53">
        <f t="shared" si="13"/>
        <v>26</v>
      </c>
      <c r="BC7" s="53">
        <f t="shared" si="13"/>
        <v>260</v>
      </c>
      <c r="BD7" s="53">
        <f t="shared" si="13"/>
        <v>15564</v>
      </c>
      <c r="BE7" s="51"/>
      <c r="BF7" s="52">
        <f>BF8</f>
        <v>53.8</v>
      </c>
      <c r="BG7" s="52">
        <f t="shared" ref="BG7:BO7" si="14">BG8</f>
        <v>51.6</v>
      </c>
      <c r="BH7" s="52">
        <f t="shared" si="14"/>
        <v>58.6</v>
      </c>
      <c r="BI7" s="52">
        <f t="shared" si="14"/>
        <v>39.700000000000003</v>
      </c>
      <c r="BJ7" s="52">
        <f t="shared" si="14"/>
        <v>51.3</v>
      </c>
      <c r="BK7" s="52">
        <f t="shared" si="14"/>
        <v>30.2</v>
      </c>
      <c r="BL7" s="52">
        <f t="shared" si="14"/>
        <v>30.7</v>
      </c>
      <c r="BM7" s="52">
        <f t="shared" si="14"/>
        <v>13.5</v>
      </c>
      <c r="BN7" s="52">
        <f t="shared" si="14"/>
        <v>-15.8</v>
      </c>
      <c r="BO7" s="52">
        <f t="shared" si="14"/>
        <v>5</v>
      </c>
      <c r="BP7" s="49"/>
      <c r="BQ7" s="53">
        <f>BQ8</f>
        <v>57973</v>
      </c>
      <c r="BR7" s="53">
        <f t="shared" ref="BR7:BZ7" si="15">BR8</f>
        <v>54313</v>
      </c>
      <c r="BS7" s="53">
        <f t="shared" si="15"/>
        <v>60932</v>
      </c>
      <c r="BT7" s="53">
        <f t="shared" si="15"/>
        <v>30386</v>
      </c>
      <c r="BU7" s="53">
        <f t="shared" si="15"/>
        <v>48111</v>
      </c>
      <c r="BV7" s="53">
        <f t="shared" si="15"/>
        <v>18509</v>
      </c>
      <c r="BW7" s="53">
        <f t="shared" si="15"/>
        <v>24379</v>
      </c>
      <c r="BX7" s="53">
        <f t="shared" si="15"/>
        <v>22466</v>
      </c>
      <c r="BY7" s="53">
        <f t="shared" si="15"/>
        <v>13494</v>
      </c>
      <c r="BZ7" s="53">
        <f t="shared" si="15"/>
        <v>17746</v>
      </c>
      <c r="CA7" s="51"/>
      <c r="CB7" s="52" t="s">
        <v>103</v>
      </c>
      <c r="CC7" s="52" t="s">
        <v>103</v>
      </c>
      <c r="CD7" s="52" t="s">
        <v>103</v>
      </c>
      <c r="CE7" s="52" t="s">
        <v>103</v>
      </c>
      <c r="CF7" s="52" t="s">
        <v>103</v>
      </c>
      <c r="CG7" s="52" t="s">
        <v>103</v>
      </c>
      <c r="CH7" s="52" t="s">
        <v>103</v>
      </c>
      <c r="CI7" s="52" t="s">
        <v>103</v>
      </c>
      <c r="CJ7" s="52" t="s">
        <v>103</v>
      </c>
      <c r="CK7" s="52" t="s">
        <v>104</v>
      </c>
      <c r="CL7" s="49"/>
      <c r="CM7" s="51">
        <f>CM8</f>
        <v>194</v>
      </c>
      <c r="CN7" s="51">
        <f>CN8</f>
        <v>167822</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69.3</v>
      </c>
      <c r="DI7" s="52">
        <f t="shared" si="16"/>
        <v>93</v>
      </c>
      <c r="DJ7" s="49"/>
      <c r="DK7" s="52">
        <f>DK8</f>
        <v>191.8</v>
      </c>
      <c r="DL7" s="52">
        <f t="shared" ref="DL7:DT7" si="17">DL8</f>
        <v>186.2</v>
      </c>
      <c r="DM7" s="52">
        <f t="shared" si="17"/>
        <v>174.8</v>
      </c>
      <c r="DN7" s="52">
        <f t="shared" si="17"/>
        <v>129.80000000000001</v>
      </c>
      <c r="DO7" s="52">
        <f t="shared" si="17"/>
        <v>140.30000000000001</v>
      </c>
      <c r="DP7" s="52">
        <f t="shared" si="17"/>
        <v>138.80000000000001</v>
      </c>
      <c r="DQ7" s="52">
        <f t="shared" si="17"/>
        <v>135.30000000000001</v>
      </c>
      <c r="DR7" s="52">
        <f t="shared" si="17"/>
        <v>127.8</v>
      </c>
      <c r="DS7" s="52">
        <f t="shared" si="17"/>
        <v>140.30000000000001</v>
      </c>
      <c r="DT7" s="52">
        <f t="shared" si="17"/>
        <v>147.30000000000001</v>
      </c>
      <c r="DU7" s="49"/>
    </row>
    <row r="8" spans="1:125" s="54" customFormat="1" x14ac:dyDescent="0.2">
      <c r="A8" s="37"/>
      <c r="B8" s="55">
        <v>2021</v>
      </c>
      <c r="C8" s="55">
        <v>162019</v>
      </c>
      <c r="D8" s="55">
        <v>47</v>
      </c>
      <c r="E8" s="55">
        <v>14</v>
      </c>
      <c r="F8" s="55">
        <v>0</v>
      </c>
      <c r="G8" s="55">
        <v>5</v>
      </c>
      <c r="H8" s="55" t="s">
        <v>105</v>
      </c>
      <c r="I8" s="55" t="s">
        <v>106</v>
      </c>
      <c r="J8" s="55" t="s">
        <v>107</v>
      </c>
      <c r="K8" s="55" t="s">
        <v>108</v>
      </c>
      <c r="L8" s="55" t="s">
        <v>109</v>
      </c>
      <c r="M8" s="55" t="s">
        <v>110</v>
      </c>
      <c r="N8" s="55" t="s">
        <v>111</v>
      </c>
      <c r="O8" s="56" t="s">
        <v>112</v>
      </c>
      <c r="P8" s="57" t="s">
        <v>113</v>
      </c>
      <c r="Q8" s="57" t="s">
        <v>114</v>
      </c>
      <c r="R8" s="58">
        <v>32</v>
      </c>
      <c r="S8" s="57" t="s">
        <v>115</v>
      </c>
      <c r="T8" s="57" t="s">
        <v>116</v>
      </c>
      <c r="U8" s="58">
        <v>7128</v>
      </c>
      <c r="V8" s="58">
        <v>305</v>
      </c>
      <c r="W8" s="58">
        <v>330</v>
      </c>
      <c r="X8" s="57" t="s">
        <v>117</v>
      </c>
      <c r="Y8" s="59">
        <v>199</v>
      </c>
      <c r="Z8" s="59">
        <v>191</v>
      </c>
      <c r="AA8" s="59">
        <v>223.7</v>
      </c>
      <c r="AB8" s="59">
        <v>154.69999999999999</v>
      </c>
      <c r="AC8" s="59">
        <v>199.5</v>
      </c>
      <c r="AD8" s="59">
        <v>210.5</v>
      </c>
      <c r="AE8" s="59">
        <v>245.6</v>
      </c>
      <c r="AF8" s="59">
        <v>222.3</v>
      </c>
      <c r="AG8" s="59">
        <v>166.4</v>
      </c>
      <c r="AH8" s="59">
        <v>177.9</v>
      </c>
      <c r="AI8" s="56">
        <v>236.1</v>
      </c>
      <c r="AJ8" s="59">
        <v>0</v>
      </c>
      <c r="AK8" s="59">
        <v>0.2</v>
      </c>
      <c r="AL8" s="59">
        <v>0</v>
      </c>
      <c r="AM8" s="59">
        <v>0</v>
      </c>
      <c r="AN8" s="59">
        <v>0</v>
      </c>
      <c r="AO8" s="59">
        <v>3.6</v>
      </c>
      <c r="AP8" s="59">
        <v>3.5</v>
      </c>
      <c r="AQ8" s="59">
        <v>3.1</v>
      </c>
      <c r="AR8" s="59">
        <v>9.9</v>
      </c>
      <c r="AS8" s="59">
        <v>5.0999999999999996</v>
      </c>
      <c r="AT8" s="56">
        <v>5.2</v>
      </c>
      <c r="AU8" s="60">
        <v>0</v>
      </c>
      <c r="AV8" s="60">
        <v>1</v>
      </c>
      <c r="AW8" s="60">
        <v>0</v>
      </c>
      <c r="AX8" s="60">
        <v>0</v>
      </c>
      <c r="AY8" s="60">
        <v>0</v>
      </c>
      <c r="AZ8" s="60">
        <v>34</v>
      </c>
      <c r="BA8" s="60">
        <v>36</v>
      </c>
      <c r="BB8" s="60">
        <v>26</v>
      </c>
      <c r="BC8" s="60">
        <v>260</v>
      </c>
      <c r="BD8" s="60">
        <v>15564</v>
      </c>
      <c r="BE8" s="60">
        <v>3111</v>
      </c>
      <c r="BF8" s="59">
        <v>53.8</v>
      </c>
      <c r="BG8" s="59">
        <v>51.6</v>
      </c>
      <c r="BH8" s="59">
        <v>58.6</v>
      </c>
      <c r="BI8" s="59">
        <v>39.700000000000003</v>
      </c>
      <c r="BJ8" s="59">
        <v>51.3</v>
      </c>
      <c r="BK8" s="59">
        <v>30.2</v>
      </c>
      <c r="BL8" s="59">
        <v>30.7</v>
      </c>
      <c r="BM8" s="59">
        <v>13.5</v>
      </c>
      <c r="BN8" s="59">
        <v>-15.8</v>
      </c>
      <c r="BO8" s="59">
        <v>5</v>
      </c>
      <c r="BP8" s="56">
        <v>0.8</v>
      </c>
      <c r="BQ8" s="60">
        <v>57973</v>
      </c>
      <c r="BR8" s="60">
        <v>54313</v>
      </c>
      <c r="BS8" s="60">
        <v>60932</v>
      </c>
      <c r="BT8" s="61">
        <v>30386</v>
      </c>
      <c r="BU8" s="61">
        <v>48111</v>
      </c>
      <c r="BV8" s="60">
        <v>18509</v>
      </c>
      <c r="BW8" s="60">
        <v>24379</v>
      </c>
      <c r="BX8" s="60">
        <v>22466</v>
      </c>
      <c r="BY8" s="60">
        <v>13494</v>
      </c>
      <c r="BZ8" s="60">
        <v>17746</v>
      </c>
      <c r="CA8" s="58">
        <v>10906</v>
      </c>
      <c r="CB8" s="59" t="s">
        <v>109</v>
      </c>
      <c r="CC8" s="59" t="s">
        <v>109</v>
      </c>
      <c r="CD8" s="59" t="s">
        <v>109</v>
      </c>
      <c r="CE8" s="59" t="s">
        <v>109</v>
      </c>
      <c r="CF8" s="59" t="s">
        <v>109</v>
      </c>
      <c r="CG8" s="59" t="s">
        <v>109</v>
      </c>
      <c r="CH8" s="59" t="s">
        <v>109</v>
      </c>
      <c r="CI8" s="59" t="s">
        <v>109</v>
      </c>
      <c r="CJ8" s="59" t="s">
        <v>109</v>
      </c>
      <c r="CK8" s="59" t="s">
        <v>109</v>
      </c>
      <c r="CL8" s="56" t="s">
        <v>109</v>
      </c>
      <c r="CM8" s="58">
        <v>194</v>
      </c>
      <c r="CN8" s="58">
        <v>167822</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238.5</v>
      </c>
      <c r="DF8" s="59">
        <v>165.9</v>
      </c>
      <c r="DG8" s="59">
        <v>1263.5</v>
      </c>
      <c r="DH8" s="59">
        <v>69.3</v>
      </c>
      <c r="DI8" s="59">
        <v>93</v>
      </c>
      <c r="DJ8" s="56">
        <v>99.8</v>
      </c>
      <c r="DK8" s="59">
        <v>191.8</v>
      </c>
      <c r="DL8" s="59">
        <v>186.2</v>
      </c>
      <c r="DM8" s="59">
        <v>174.8</v>
      </c>
      <c r="DN8" s="59">
        <v>129.80000000000001</v>
      </c>
      <c r="DO8" s="59">
        <v>140.30000000000001</v>
      </c>
      <c r="DP8" s="59">
        <v>138.80000000000001</v>
      </c>
      <c r="DQ8" s="59">
        <v>135.30000000000001</v>
      </c>
      <c r="DR8" s="59">
        <v>127.8</v>
      </c>
      <c r="DS8" s="59">
        <v>140.30000000000001</v>
      </c>
      <c r="DT8" s="59">
        <v>147.30000000000001</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富山市役所</cp:lastModifiedBy>
  <dcterms:modified xsi:type="dcterms:W3CDTF">2023-01-16T06:05:10Z</dcterms:modified>
</cp:coreProperties>
</file>