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1\07　財産係\03 市営・月極駐車場\01 市営駐車場\10 照会・調査関係\R04\20230120公営企業に係る経営比較分析表（令和３年度決算）の分析等について\提出\"/>
    </mc:Choice>
  </mc:AlternateContent>
  <xr:revisionPtr revIDLastSave="0" documentId="13_ncr:1_{8C3A4865-38EC-4FF4-98E3-1C71E008D495}" xr6:coauthVersionLast="47" xr6:coauthVersionMax="47" xr10:uidLastSave="{00000000-0000-0000-0000-000000000000}"/>
  <workbookProtection workbookAlgorithmName="SHA-512" workbookHashValue="xokfVr05AeoOclFs8ZYfBh3y+d0F1d3hjygkD2KFn33RBVkDQWSu7cC31b7EAvMlynvuPenV7MfPzU1JEQSjPA==" workbookSaltValue="xkfTGBjRHu82j8BV8Q0cK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MA31" i="4" s="1"/>
  <c r="DN7" i="5"/>
  <c r="DM7" i="5"/>
  <c r="DL7" i="5"/>
  <c r="JV31" i="4" s="1"/>
  <c r="DK7" i="5"/>
  <c r="JC31" i="4" s="1"/>
  <c r="DI7" i="5"/>
  <c r="DH7" i="5"/>
  <c r="DG7" i="5"/>
  <c r="DF7" i="5"/>
  <c r="DE7" i="5"/>
  <c r="DD7" i="5"/>
  <c r="DC7" i="5"/>
  <c r="LT77" i="4" s="1"/>
  <c r="DB7" i="5"/>
  <c r="LE77" i="4" s="1"/>
  <c r="DA7" i="5"/>
  <c r="CZ7" i="5"/>
  <c r="CN7" i="5"/>
  <c r="CM7" i="5"/>
  <c r="BZ7" i="5"/>
  <c r="BY7" i="5"/>
  <c r="BX7" i="5"/>
  <c r="BW7" i="5"/>
  <c r="BV7" i="5"/>
  <c r="BU7" i="5"/>
  <c r="BT7" i="5"/>
  <c r="LH52" i="4" s="1"/>
  <c r="BS7" i="5"/>
  <c r="KO52" i="4" s="1"/>
  <c r="BR7" i="5"/>
  <c r="BQ7" i="5"/>
  <c r="BO7" i="5"/>
  <c r="HJ53" i="4" s="1"/>
  <c r="BN7" i="5"/>
  <c r="GQ53" i="4" s="1"/>
  <c r="BM7" i="5"/>
  <c r="BL7" i="5"/>
  <c r="BK7" i="5"/>
  <c r="EL53" i="4" s="1"/>
  <c r="BJ7" i="5"/>
  <c r="HJ52" i="4" s="1"/>
  <c r="BI7" i="5"/>
  <c r="BH7" i="5"/>
  <c r="BG7" i="5"/>
  <c r="BF7" i="5"/>
  <c r="EL52" i="4" s="1"/>
  <c r="BD7" i="5"/>
  <c r="BC7" i="5"/>
  <c r="BB7" i="5"/>
  <c r="BG53" i="4" s="1"/>
  <c r="BA7" i="5"/>
  <c r="AN53" i="4" s="1"/>
  <c r="AZ7" i="5"/>
  <c r="AY7" i="5"/>
  <c r="AX7" i="5"/>
  <c r="AW7" i="5"/>
  <c r="AV7" i="5"/>
  <c r="AU7" i="5"/>
  <c r="AS7" i="5"/>
  <c r="AR7" i="5"/>
  <c r="GQ32" i="4" s="1"/>
  <c r="AQ7" i="5"/>
  <c r="AP7" i="5"/>
  <c r="AO7" i="5"/>
  <c r="AN7" i="5"/>
  <c r="HJ31" i="4" s="1"/>
  <c r="AM7" i="5"/>
  <c r="AL7" i="5"/>
  <c r="AK7" i="5"/>
  <c r="FE31" i="4" s="1"/>
  <c r="AJ7" i="5"/>
  <c r="EL31" i="4" s="1"/>
  <c r="AH7" i="5"/>
  <c r="AG7" i="5"/>
  <c r="AF7" i="5"/>
  <c r="AE7" i="5"/>
  <c r="AD7" i="5"/>
  <c r="AC7" i="5"/>
  <c r="AB7" i="5"/>
  <c r="BZ31" i="4" s="1"/>
  <c r="AA7" i="5"/>
  <c r="BG31" i="4" s="1"/>
  <c r="Z7" i="5"/>
  <c r="Y7" i="5"/>
  <c r="X7" i="5"/>
  <c r="LJ10" i="4" s="1"/>
  <c r="W7" i="5"/>
  <c r="JQ10" i="4" s="1"/>
  <c r="V7" i="5"/>
  <c r="U7" i="5"/>
  <c r="T7" i="5"/>
  <c r="S7" i="5"/>
  <c r="HX8" i="4" s="1"/>
  <c r="R7" i="5"/>
  <c r="Q7" i="5"/>
  <c r="P7" i="5"/>
  <c r="O7" i="5"/>
  <c r="B10" i="4" s="1"/>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76" i="4"/>
  <c r="CV67" i="4"/>
  <c r="MA53" i="4"/>
  <c r="LH53" i="4"/>
  <c r="KO53" i="4"/>
  <c r="JV53" i="4"/>
  <c r="JC53" i="4"/>
  <c r="FX53" i="4"/>
  <c r="FE53" i="4"/>
  <c r="CS53" i="4"/>
  <c r="BZ53" i="4"/>
  <c r="U53" i="4"/>
  <c r="MA52" i="4"/>
  <c r="JV52" i="4"/>
  <c r="JC52" i="4"/>
  <c r="GQ52" i="4"/>
  <c r="FX52" i="4"/>
  <c r="FE52" i="4"/>
  <c r="CS52" i="4"/>
  <c r="BZ52" i="4"/>
  <c r="BG52" i="4"/>
  <c r="AN52" i="4"/>
  <c r="U52" i="4"/>
  <c r="MA32" i="4"/>
  <c r="LH32" i="4"/>
  <c r="KO32" i="4"/>
  <c r="JV32" i="4"/>
  <c r="JC32" i="4"/>
  <c r="HJ32" i="4"/>
  <c r="FX32" i="4"/>
  <c r="FE32" i="4"/>
  <c r="EL32" i="4"/>
  <c r="CS32" i="4"/>
  <c r="BZ32" i="4"/>
  <c r="BG32" i="4"/>
  <c r="AN32" i="4"/>
  <c r="U32" i="4"/>
  <c r="LH31" i="4"/>
  <c r="KO31" i="4"/>
  <c r="GQ31" i="4"/>
  <c r="FX31" i="4"/>
  <c r="CS31" i="4"/>
  <c r="AN31" i="4"/>
  <c r="U31" i="4"/>
  <c r="HX10" i="4"/>
  <c r="DU10" i="4"/>
  <c r="CF10" i="4"/>
  <c r="LJ8" i="4"/>
  <c r="JQ8" i="4"/>
  <c r="FJ8" i="4"/>
  <c r="DU8" i="4"/>
  <c r="CF8" i="4"/>
  <c r="B8" i="4"/>
  <c r="BZ76" i="4" l="1"/>
  <c r="MA51" i="4"/>
  <c r="MI76" i="4"/>
  <c r="HJ51" i="4"/>
  <c r="MA30" i="4"/>
  <c r="IT76" i="4"/>
  <c r="CS51" i="4"/>
  <c r="HJ30" i="4"/>
  <c r="CS30" i="4"/>
  <c r="C11" i="5"/>
  <c r="D11" i="5"/>
  <c r="E11" i="5"/>
  <c r="B11" i="5"/>
  <c r="BZ30" i="4" l="1"/>
  <c r="BK76" i="4"/>
  <c r="LH51" i="4"/>
  <c r="LT76" i="4"/>
  <c r="GQ51" i="4"/>
  <c r="LH30" i="4"/>
  <c r="BZ51" i="4"/>
  <c r="GQ30" i="4"/>
  <c r="IE76" i="4"/>
  <c r="HP76" i="4"/>
  <c r="BG30" i="4"/>
  <c r="AV76" i="4"/>
  <c r="KO51" i="4"/>
  <c r="KO30" i="4"/>
  <c r="FX30" i="4"/>
  <c r="LE76" i="4"/>
  <c r="FX51" i="4"/>
  <c r="BG51" i="4"/>
  <c r="HA76" i="4"/>
  <c r="AN51" i="4"/>
  <c r="FE30" i="4"/>
  <c r="FE51" i="4"/>
  <c r="AN30" i="4"/>
  <c r="KP76" i="4"/>
  <c r="AG76" i="4"/>
  <c r="JV51" i="4"/>
  <c r="JV30" i="4"/>
  <c r="R76" i="4"/>
  <c r="KA76" i="4"/>
  <c r="EL51" i="4"/>
  <c r="JC30" i="4"/>
  <c r="EL30" i="4"/>
  <c r="GL76" i="4"/>
  <c r="U51" i="4"/>
  <c r="U30" i="4"/>
  <c r="JC51"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<sst xmlns="http://schemas.openxmlformats.org/spreadsheetml/2006/main" count="278" uniqueCount="131">
  <si>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</si>
  <si>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</si>
  <si>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</si>
  <si>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</si>
  <si>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</si>
  <si>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</si>
  <si>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</si>
  <si>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</si>
  <si>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</si>
  <si>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</si>
  <si>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</si>
  <si>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</si>
  <si>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</si>
  <si>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</si>
  <si>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</si>
  <si>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</si>
  <si>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</si>
  <si>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</si>
  <si>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</si>
  <si>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</si>
  <si>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</si>
  <si>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</si>
  <si>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</si>
  <si>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</si>
  <si>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</si>
  <si>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</si>
  <si>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</si>
  <si>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</si>
  <si>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</si>
  <si>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</si>
  <si>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</si>
  <si>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</si>
  <si>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</si>
  <si>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</si>
  <si>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</si>
  <si>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</si>
  <si>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</si>
  <si>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</si>
  <si>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</si>
  <si>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</si>
  <si>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</si>
  <si>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</si>
  <si>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</si>
  <si>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</si>
  <si>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</si>
  <si>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</si>
  <si>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</si>
  <si>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</si>
  <si>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</si>
  <si>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</si>
  <si>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</si>
  <si>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</si>
  <si>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</si>
  <si>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</si>
  <si>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</si>
  <si>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</si>
  <si>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</si>
  <si>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</si>
  <si>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</si>
  <si>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</si>
  <si>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</si>
  <si>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</si>
  <si>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</si>
  <si>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</si>
  <si>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</si>
  <si>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</si>
  <si>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</si>
  <si>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</si>
  <si>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</si>
  <si>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</si>
  <si>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</si>
  <si>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</si>
  <si>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</si>
  <si>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</si>
  <si>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</si>
  <si>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</si>
  <si>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</si>
  <si>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</si>
  <si>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</si>
  <si>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</si>
  <si>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</si>
  <si>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</si>
  <si>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</si>
  <si>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</si>
  <si>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</si>
  <si>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</si>
  <si>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</si>
  <si>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</si>
  <si>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</si>
  <si>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</si>
  <si>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</si>
  <si>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</si>
  <si>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</si>
  <si>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</si>
  <si>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</si>
  <si>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</si>
  <si>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</si>
  <si>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</si>
  <si>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</si>
  <si>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</si>
  <si>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</si>
  <si>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</si>
  <si>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</si>
  <si>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</si>
  <si>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</si>
  <si>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</si>
  <si>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</si>
  <si>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</si>
  <si>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</si>
  <si>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</si>
  <si>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</si>
  <si>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</si>
  <si>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</si>
  <si>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</si>
  <si>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</si>
  <si>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</si>
  <si>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</si>
  <si>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</si>
  <si>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</si>
  <si>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</si>
  <si>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</si>
  <si>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</si>
  <si>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</si>
  <si>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</si>
  <si>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</si>
  <si>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</si>
  <si>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</si>
  <si>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phoneticPr fontId="5"/>
  </si>
  <si>
    <t>　主に隣接のオーバードホールの駐車場として利用されることが多く、令和3年度は前年度に比べて同ホールでのイベント数が増加し、⑪稼働率が38.0と回復している。
　今後は、短期的には新型コロナウイルス感染症の影響により稼働率の見通しは不透明だが、近隣には民間のコインパーキングも増えてきていることから、定期駐車券の発行枚数を増やすなどし、稼働率が上がるよう努めたい。</t>
    <rPh sb="1" eb="2">
      <t>オモ</t>
    </rPh>
    <rPh sb="29" eb="30">
      <t>オオ</t>
    </rPh>
    <rPh sb="38" eb="41">
      <t>ゼンネンド</t>
    </rPh>
    <rPh sb="42" eb="43">
      <t>クラ</t>
    </rPh>
    <rPh sb="45" eb="46">
      <t>ドウ</t>
    </rPh>
    <rPh sb="55" eb="56">
      <t>カズ</t>
    </rPh>
    <rPh sb="57" eb="59">
      <t>ゾウカ</t>
    </rPh>
    <rPh sb="71" eb="73">
      <t>カイフク</t>
    </rPh>
    <phoneticPr fontId="5"/>
  </si>
  <si>
    <t>　収益状況としては黒字が継続されているものの、令和3年度は新型コロナウイルス感染症の影響により、黒字幅は減少している。
　施設の特性から、収入は新型コロナウイルス感染症の状況に影響を受けるが、今後も、指定管理者制度の導入によるコスト削減やお客様サービスの向上、平成30年度に策定した経営戦略を経営の指針として健全経営に努めたい。</t>
    <rPh sb="42" eb="44">
      <t>エイキョウ</t>
    </rPh>
    <rPh sb="105" eb="107">
      <t>セイド</t>
    </rPh>
    <phoneticPr fontId="5"/>
  </si>
  <si>
    <t>　駐車場料金収入で駐車場に係る費用が賄えている黒字の状況であるが、令和３年度は、①収益的収支比率が128.0%と前年度の152.9%に比べ減少している。これは増収であるが、出口精算機や事前精算機等の多額の経費を要する設備更新により費用も増加したことによるものである。
　今後も駐車場の経年劣化に伴う設備更新や修繕に係る費用が増加することが予想されるが、計画的に設備更新等を実施するなどし、引き続き健全経営となるよう努めたい。</t>
    <rPh sb="33" eb="35">
      <t>レイワ</t>
    </rPh>
    <rPh sb="36" eb="38">
      <t>ネンド</t>
    </rPh>
    <rPh sb="56" eb="59">
      <t>ゼンネンド</t>
    </rPh>
    <rPh sb="79" eb="81">
      <t>ゾウシュウ</t>
    </rPh>
    <rPh sb="86" eb="88">
      <t>デグチ</t>
    </rPh>
    <rPh sb="88" eb="91">
      <t>セイサンキ</t>
    </rPh>
    <rPh sb="92" eb="94">
      <t>ジゼン</t>
    </rPh>
    <rPh sb="94" eb="97">
      <t>セイサンキ</t>
    </rPh>
    <rPh sb="97" eb="98">
      <t>トウ</t>
    </rPh>
    <rPh sb="99" eb="101">
      <t>タガク</t>
    </rPh>
    <rPh sb="102" eb="104">
      <t>ケイヒ</t>
    </rPh>
    <rPh sb="105" eb="106">
      <t>ヨウ</t>
    </rPh>
    <rPh sb="108" eb="112">
      <t>セツビコウシン</t>
    </rPh>
    <rPh sb="115" eb="117">
      <t>ヒヨウ</t>
    </rPh>
    <rPh sb="118" eb="12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</si>
</sst>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282.7</c:v>
                </c:pt>
                <c:pt idx="1">
                  <c:v>271.7</c:v>
                </c:pt>
                <c:pt idx="2">
                  <c:v>215.6</c:v>
                </c:pt>
                <c:pt idx="3">
                  <c:v>152.9</c:v>
                </c:pt>
                <c:pt idx="4">
                  <c:v>128</c:v>
                </c:pt>
              </c:numCache>
            </c:numRef>
          </c:val>
          <c:extLst>
            <c:ext xmlns:c16="http://schemas.microsoft.com/office/drawing/2014/chart" uri="{C3380CC4-5D6E-409C-BE32-E72D297353CC}">
              <c16:uniqueId val="{00000000-05AD-4B36-829B-FDB070F69E2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05AD-4B36-829B-FDB070F69E2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9B-4798-99B4-54C619E888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2C9B-4798-99B4-54C619E888B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CAB-4BF7-B4D3-29FD649CC3D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CAB-4BF7-B4D3-29FD649CC3D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155-4DB3-A758-E2360CF3CF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55-4DB3-A758-E2360CF3CF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0.3</c:v>
                </c:pt>
                <c:pt idx="2">
                  <c:v>0</c:v>
                </c:pt>
                <c:pt idx="3">
                  <c:v>0</c:v>
                </c:pt>
                <c:pt idx="4">
                  <c:v>0</c:v>
                </c:pt>
              </c:numCache>
            </c:numRef>
          </c:val>
          <c:extLst>
            <c:ext xmlns:c16="http://schemas.microsoft.com/office/drawing/2014/chart" uri="{C3380CC4-5D6E-409C-BE32-E72D297353CC}">
              <c16:uniqueId val="{00000000-D9F6-471A-9956-6A430879ED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D9F6-471A-9956-6A430879ED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1</c:v>
                </c:pt>
                <c:pt idx="2">
                  <c:v>0</c:v>
                </c:pt>
                <c:pt idx="3">
                  <c:v>0</c:v>
                </c:pt>
                <c:pt idx="4">
                  <c:v>0</c:v>
                </c:pt>
              </c:numCache>
            </c:numRef>
          </c:val>
          <c:extLst>
            <c:ext xmlns:c16="http://schemas.microsoft.com/office/drawing/2014/chart" uri="{C3380CC4-5D6E-409C-BE32-E72D297353CC}">
              <c16:uniqueId val="{00000000-8439-4B0B-B5E3-7470CFB6658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8439-4B0B-B5E3-7470CFB6658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57.2</c:v>
                </c:pt>
                <c:pt idx="1">
                  <c:v>53.6</c:v>
                </c:pt>
                <c:pt idx="2">
                  <c:v>53.1</c:v>
                </c:pt>
                <c:pt idx="3">
                  <c:v>29.1</c:v>
                </c:pt>
                <c:pt idx="4">
                  <c:v>38</c:v>
                </c:pt>
              </c:numCache>
            </c:numRef>
          </c:val>
          <c:extLst>
            <c:ext xmlns:c16="http://schemas.microsoft.com/office/drawing/2014/chart" uri="{C3380CC4-5D6E-409C-BE32-E72D297353CC}">
              <c16:uniqueId val="{00000000-1ADD-4F50-9215-6D1AE98669C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1ADD-4F50-9215-6D1AE98669C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68.3</c:v>
                </c:pt>
                <c:pt idx="1">
                  <c:v>67.099999999999994</c:v>
                </c:pt>
                <c:pt idx="2">
                  <c:v>56.8</c:v>
                </c:pt>
                <c:pt idx="3">
                  <c:v>40.4</c:v>
                </c:pt>
                <c:pt idx="4">
                  <c:v>22.9</c:v>
                </c:pt>
              </c:numCache>
            </c:numRef>
          </c:val>
          <c:extLst>
            <c:ext xmlns:c16="http://schemas.microsoft.com/office/drawing/2014/chart" uri="{C3380CC4-5D6E-409C-BE32-E72D297353CC}">
              <c16:uniqueId val="{00000000-4F4B-4D73-A49F-FE941BF613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4F4B-4D73-A49F-FE941BF613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83624</c:v>
                </c:pt>
                <c:pt idx="1">
                  <c:v>73921</c:v>
                </c:pt>
                <c:pt idx="2">
                  <c:v>61280</c:v>
                </c:pt>
                <c:pt idx="3">
                  <c:v>22391</c:v>
                </c:pt>
                <c:pt idx="4">
                  <c:v>17538</c:v>
                </c:pt>
              </c:numCache>
            </c:numRef>
          </c:val>
          <c:extLst>
            <c:ext xmlns:c16="http://schemas.microsoft.com/office/drawing/2014/chart" uri="{C3380CC4-5D6E-409C-BE32-E72D297353CC}">
              <c16:uniqueId val="{00000000-0926-4C3C-BCC7-1218A25DADA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0926-4C3C-BCC7-1218A25DADA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10" zoomScale="70" zoomScaleNormal="70" zoomScaleSheetLayoutView="70" workbookViewId="0">
      <selection activeCell="NO92" sqref="NO9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富山県富山市　富山市営駅北駐車場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17329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640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282.7</v>
      </c>
      <c r="V31" s="98"/>
      <c r="W31" s="98"/>
      <c r="X31" s="98"/>
      <c r="Y31" s="98"/>
      <c r="Z31" s="98"/>
      <c r="AA31" s="98"/>
      <c r="AB31" s="98"/>
      <c r="AC31" s="98"/>
      <c r="AD31" s="98"/>
      <c r="AE31" s="98"/>
      <c r="AF31" s="98"/>
      <c r="AG31" s="98"/>
      <c r="AH31" s="98"/>
      <c r="AI31" s="98"/>
      <c r="AJ31" s="98"/>
      <c r="AK31" s="98"/>
      <c r="AL31" s="98"/>
      <c r="AM31" s="98"/>
      <c r="AN31" s="98">
        <f>データ!Z7</f>
        <v>271.7</v>
      </c>
      <c r="AO31" s="98"/>
      <c r="AP31" s="98"/>
      <c r="AQ31" s="98"/>
      <c r="AR31" s="98"/>
      <c r="AS31" s="98"/>
      <c r="AT31" s="98"/>
      <c r="AU31" s="98"/>
      <c r="AV31" s="98"/>
      <c r="AW31" s="98"/>
      <c r="AX31" s="98"/>
      <c r="AY31" s="98"/>
      <c r="AZ31" s="98"/>
      <c r="BA31" s="98"/>
      <c r="BB31" s="98"/>
      <c r="BC31" s="98"/>
      <c r="BD31" s="98"/>
      <c r="BE31" s="98"/>
      <c r="BF31" s="98"/>
      <c r="BG31" s="98">
        <f>データ!AA7</f>
        <v>215.6</v>
      </c>
      <c r="BH31" s="98"/>
      <c r="BI31" s="98"/>
      <c r="BJ31" s="98"/>
      <c r="BK31" s="98"/>
      <c r="BL31" s="98"/>
      <c r="BM31" s="98"/>
      <c r="BN31" s="98"/>
      <c r="BO31" s="98"/>
      <c r="BP31" s="98"/>
      <c r="BQ31" s="98"/>
      <c r="BR31" s="98"/>
      <c r="BS31" s="98"/>
      <c r="BT31" s="98"/>
      <c r="BU31" s="98"/>
      <c r="BV31" s="98"/>
      <c r="BW31" s="98"/>
      <c r="BX31" s="98"/>
      <c r="BY31" s="98"/>
      <c r="BZ31" s="98">
        <f>データ!AB7</f>
        <v>152.9</v>
      </c>
      <c r="CA31" s="98"/>
      <c r="CB31" s="98"/>
      <c r="CC31" s="98"/>
      <c r="CD31" s="98"/>
      <c r="CE31" s="98"/>
      <c r="CF31" s="98"/>
      <c r="CG31" s="98"/>
      <c r="CH31" s="98"/>
      <c r="CI31" s="98"/>
      <c r="CJ31" s="98"/>
      <c r="CK31" s="98"/>
      <c r="CL31" s="98"/>
      <c r="CM31" s="98"/>
      <c r="CN31" s="98"/>
      <c r="CO31" s="98"/>
      <c r="CP31" s="98"/>
      <c r="CQ31" s="98"/>
      <c r="CR31" s="98"/>
      <c r="CS31" s="98">
        <f>データ!AC7</f>
        <v>128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0.3</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57.2</v>
      </c>
      <c r="JD31" s="67"/>
      <c r="JE31" s="67"/>
      <c r="JF31" s="67"/>
      <c r="JG31" s="67"/>
      <c r="JH31" s="67"/>
      <c r="JI31" s="67"/>
      <c r="JJ31" s="67"/>
      <c r="JK31" s="67"/>
      <c r="JL31" s="67"/>
      <c r="JM31" s="67"/>
      <c r="JN31" s="67"/>
      <c r="JO31" s="67"/>
      <c r="JP31" s="67"/>
      <c r="JQ31" s="67"/>
      <c r="JR31" s="67"/>
      <c r="JS31" s="67"/>
      <c r="JT31" s="67"/>
      <c r="JU31" s="68"/>
      <c r="JV31" s="66">
        <f>データ!DL7</f>
        <v>53.6</v>
      </c>
      <c r="JW31" s="67"/>
      <c r="JX31" s="67"/>
      <c r="JY31" s="67"/>
      <c r="JZ31" s="67"/>
      <c r="KA31" s="67"/>
      <c r="KB31" s="67"/>
      <c r="KC31" s="67"/>
      <c r="KD31" s="67"/>
      <c r="KE31" s="67"/>
      <c r="KF31" s="67"/>
      <c r="KG31" s="67"/>
      <c r="KH31" s="67"/>
      <c r="KI31" s="67"/>
      <c r="KJ31" s="67"/>
      <c r="KK31" s="67"/>
      <c r="KL31" s="67"/>
      <c r="KM31" s="67"/>
      <c r="KN31" s="68"/>
      <c r="KO31" s="66">
        <f>データ!DM7</f>
        <v>53.1</v>
      </c>
      <c r="KP31" s="67"/>
      <c r="KQ31" s="67"/>
      <c r="KR31" s="67"/>
      <c r="KS31" s="67"/>
      <c r="KT31" s="67"/>
      <c r="KU31" s="67"/>
      <c r="KV31" s="67"/>
      <c r="KW31" s="67"/>
      <c r="KX31" s="67"/>
      <c r="KY31" s="67"/>
      <c r="KZ31" s="67"/>
      <c r="LA31" s="67"/>
      <c r="LB31" s="67"/>
      <c r="LC31" s="67"/>
      <c r="LD31" s="67"/>
      <c r="LE31" s="67"/>
      <c r="LF31" s="67"/>
      <c r="LG31" s="68"/>
      <c r="LH31" s="66">
        <f>データ!DN7</f>
        <v>29.1</v>
      </c>
      <c r="LI31" s="67"/>
      <c r="LJ31" s="67"/>
      <c r="LK31" s="67"/>
      <c r="LL31" s="67"/>
      <c r="LM31" s="67"/>
      <c r="LN31" s="67"/>
      <c r="LO31" s="67"/>
      <c r="LP31" s="67"/>
      <c r="LQ31" s="67"/>
      <c r="LR31" s="67"/>
      <c r="LS31" s="67"/>
      <c r="LT31" s="67"/>
      <c r="LU31" s="67"/>
      <c r="LV31" s="67"/>
      <c r="LW31" s="67"/>
      <c r="LX31" s="67"/>
      <c r="LY31" s="67"/>
      <c r="LZ31" s="68"/>
      <c r="MA31" s="66">
        <f>データ!DO7</f>
        <v>38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1</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68.3</v>
      </c>
      <c r="EM52" s="98"/>
      <c r="EN52" s="98"/>
      <c r="EO52" s="98"/>
      <c r="EP52" s="98"/>
      <c r="EQ52" s="98"/>
      <c r="ER52" s="98"/>
      <c r="ES52" s="98"/>
      <c r="ET52" s="98"/>
      <c r="EU52" s="98"/>
      <c r="EV52" s="98"/>
      <c r="EW52" s="98"/>
      <c r="EX52" s="98"/>
      <c r="EY52" s="98"/>
      <c r="EZ52" s="98"/>
      <c r="FA52" s="98"/>
      <c r="FB52" s="98"/>
      <c r="FC52" s="98"/>
      <c r="FD52" s="98"/>
      <c r="FE52" s="98">
        <f>データ!BG7</f>
        <v>67.099999999999994</v>
      </c>
      <c r="FF52" s="98"/>
      <c r="FG52" s="98"/>
      <c r="FH52" s="98"/>
      <c r="FI52" s="98"/>
      <c r="FJ52" s="98"/>
      <c r="FK52" s="98"/>
      <c r="FL52" s="98"/>
      <c r="FM52" s="98"/>
      <c r="FN52" s="98"/>
      <c r="FO52" s="98"/>
      <c r="FP52" s="98"/>
      <c r="FQ52" s="98"/>
      <c r="FR52" s="98"/>
      <c r="FS52" s="98"/>
      <c r="FT52" s="98"/>
      <c r="FU52" s="98"/>
      <c r="FV52" s="98"/>
      <c r="FW52" s="98"/>
      <c r="FX52" s="98">
        <f>データ!BH7</f>
        <v>56.8</v>
      </c>
      <c r="FY52" s="98"/>
      <c r="FZ52" s="98"/>
      <c r="GA52" s="98"/>
      <c r="GB52" s="98"/>
      <c r="GC52" s="98"/>
      <c r="GD52" s="98"/>
      <c r="GE52" s="98"/>
      <c r="GF52" s="98"/>
      <c r="GG52" s="98"/>
      <c r="GH52" s="98"/>
      <c r="GI52" s="98"/>
      <c r="GJ52" s="98"/>
      <c r="GK52" s="98"/>
      <c r="GL52" s="98"/>
      <c r="GM52" s="98"/>
      <c r="GN52" s="98"/>
      <c r="GO52" s="98"/>
      <c r="GP52" s="98"/>
      <c r="GQ52" s="98">
        <f>データ!BI7</f>
        <v>40.4</v>
      </c>
      <c r="GR52" s="98"/>
      <c r="GS52" s="98"/>
      <c r="GT52" s="98"/>
      <c r="GU52" s="98"/>
      <c r="GV52" s="98"/>
      <c r="GW52" s="98"/>
      <c r="GX52" s="98"/>
      <c r="GY52" s="98"/>
      <c r="GZ52" s="98"/>
      <c r="HA52" s="98"/>
      <c r="HB52" s="98"/>
      <c r="HC52" s="98"/>
      <c r="HD52" s="98"/>
      <c r="HE52" s="98"/>
      <c r="HF52" s="98"/>
      <c r="HG52" s="98"/>
      <c r="HH52" s="98"/>
      <c r="HI52" s="98"/>
      <c r="HJ52" s="98">
        <f>データ!BJ7</f>
        <v>22.9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83624</v>
      </c>
      <c r="JD52" s="97"/>
      <c r="JE52" s="97"/>
      <c r="JF52" s="97"/>
      <c r="JG52" s="97"/>
      <c r="JH52" s="97"/>
      <c r="JI52" s="97"/>
      <c r="JJ52" s="97"/>
      <c r="JK52" s="97"/>
      <c r="JL52" s="97"/>
      <c r="JM52" s="97"/>
      <c r="JN52" s="97"/>
      <c r="JO52" s="97"/>
      <c r="JP52" s="97"/>
      <c r="JQ52" s="97"/>
      <c r="JR52" s="97"/>
      <c r="JS52" s="97"/>
      <c r="JT52" s="97"/>
      <c r="JU52" s="97"/>
      <c r="JV52" s="97">
        <f>データ!BR7</f>
        <v>73921</v>
      </c>
      <c r="JW52" s="97"/>
      <c r="JX52" s="97"/>
      <c r="JY52" s="97"/>
      <c r="JZ52" s="97"/>
      <c r="KA52" s="97"/>
      <c r="KB52" s="97"/>
      <c r="KC52" s="97"/>
      <c r="KD52" s="97"/>
      <c r="KE52" s="97"/>
      <c r="KF52" s="97"/>
      <c r="KG52" s="97"/>
      <c r="KH52" s="97"/>
      <c r="KI52" s="97"/>
      <c r="KJ52" s="97"/>
      <c r="KK52" s="97"/>
      <c r="KL52" s="97"/>
      <c r="KM52" s="97"/>
      <c r="KN52" s="97"/>
      <c r="KO52" s="97">
        <f>データ!BS7</f>
        <v>61280</v>
      </c>
      <c r="KP52" s="97"/>
      <c r="KQ52" s="97"/>
      <c r="KR52" s="97"/>
      <c r="KS52" s="97"/>
      <c r="KT52" s="97"/>
      <c r="KU52" s="97"/>
      <c r="KV52" s="97"/>
      <c r="KW52" s="97"/>
      <c r="KX52" s="97"/>
      <c r="KY52" s="97"/>
      <c r="KZ52" s="97"/>
      <c r="LA52" s="97"/>
      <c r="LB52" s="97"/>
      <c r="LC52" s="97"/>
      <c r="LD52" s="97"/>
      <c r="LE52" s="97"/>
      <c r="LF52" s="97"/>
      <c r="LG52" s="97"/>
      <c r="LH52" s="97">
        <f>データ!BT7</f>
        <v>22391</v>
      </c>
      <c r="LI52" s="97"/>
      <c r="LJ52" s="97"/>
      <c r="LK52" s="97"/>
      <c r="LL52" s="97"/>
      <c r="LM52" s="97"/>
      <c r="LN52" s="97"/>
      <c r="LO52" s="97"/>
      <c r="LP52" s="97"/>
      <c r="LQ52" s="97"/>
      <c r="LR52" s="97"/>
      <c r="LS52" s="97"/>
      <c r="LT52" s="97"/>
      <c r="LU52" s="97"/>
      <c r="LV52" s="97"/>
      <c r="LW52" s="97"/>
      <c r="LX52" s="97"/>
      <c r="LY52" s="97"/>
      <c r="LZ52" s="97"/>
      <c r="MA52" s="97">
        <f>データ!BU7</f>
        <v>17538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164079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Ovjmy9YFoPgJrUFEIbgu67fnGd7NwQVcYdBsUtwHLSxqbzJVi/+cX+HhOM+5qIVOY5DgamU4C2Cmw0RgiasSBg==" saltValue="AeLQidvMYRl0cyw4nyId3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92</v>
      </c>
      <c r="AO5" s="47" t="s">
        <v>93</v>
      </c>
      <c r="AP5" s="47" t="s">
        <v>94</v>
      </c>
      <c r="AQ5" s="47" t="s">
        <v>95</v>
      </c>
      <c r="AR5" s="47" t="s">
        <v>96</v>
      </c>
      <c r="AS5" s="47" t="s">
        <v>97</v>
      </c>
      <c r="AT5" s="47" t="s">
        <v>98</v>
      </c>
      <c r="AU5" s="47" t="s">
        <v>99</v>
      </c>
      <c r="AV5" s="47" t="s">
        <v>89</v>
      </c>
      <c r="AW5" s="47" t="s">
        <v>90</v>
      </c>
      <c r="AX5" s="47" t="s">
        <v>100</v>
      </c>
      <c r="AY5" s="47" t="s">
        <v>92</v>
      </c>
      <c r="AZ5" s="47" t="s">
        <v>93</v>
      </c>
      <c r="BA5" s="47" t="s">
        <v>94</v>
      </c>
      <c r="BB5" s="47" t="s">
        <v>95</v>
      </c>
      <c r="BC5" s="47" t="s">
        <v>96</v>
      </c>
      <c r="BD5" s="47" t="s">
        <v>97</v>
      </c>
      <c r="BE5" s="47" t="s">
        <v>98</v>
      </c>
      <c r="BF5" s="47" t="s">
        <v>88</v>
      </c>
      <c r="BG5" s="47" t="s">
        <v>89</v>
      </c>
      <c r="BH5" s="47" t="s">
        <v>90</v>
      </c>
      <c r="BI5" s="47" t="s">
        <v>100</v>
      </c>
      <c r="BJ5" s="47" t="s">
        <v>92</v>
      </c>
      <c r="BK5" s="47" t="s">
        <v>93</v>
      </c>
      <c r="BL5" s="47" t="s">
        <v>94</v>
      </c>
      <c r="BM5" s="47" t="s">
        <v>95</v>
      </c>
      <c r="BN5" s="47" t="s">
        <v>96</v>
      </c>
      <c r="BO5" s="47" t="s">
        <v>97</v>
      </c>
      <c r="BP5" s="47" t="s">
        <v>98</v>
      </c>
      <c r="BQ5" s="47" t="s">
        <v>99</v>
      </c>
      <c r="BR5" s="47" t="s">
        <v>89</v>
      </c>
      <c r="BS5" s="47" t="s">
        <v>101</v>
      </c>
      <c r="BT5" s="47" t="s">
        <v>100</v>
      </c>
      <c r="BU5" s="47" t="s">
        <v>102</v>
      </c>
      <c r="BV5" s="47" t="s">
        <v>93</v>
      </c>
      <c r="BW5" s="47" t="s">
        <v>94</v>
      </c>
      <c r="BX5" s="47" t="s">
        <v>95</v>
      </c>
      <c r="BY5" s="47" t="s">
        <v>96</v>
      </c>
      <c r="BZ5" s="47" t="s">
        <v>97</v>
      </c>
      <c r="CA5" s="47" t="s">
        <v>98</v>
      </c>
      <c r="CB5" s="47" t="s">
        <v>99</v>
      </c>
      <c r="CC5" s="47" t="s">
        <v>89</v>
      </c>
      <c r="CD5" s="47" t="s">
        <v>90</v>
      </c>
      <c r="CE5" s="47" t="s">
        <v>100</v>
      </c>
      <c r="CF5" s="47" t="s">
        <v>92</v>
      </c>
      <c r="CG5" s="47" t="s">
        <v>93</v>
      </c>
      <c r="CH5" s="47" t="s">
        <v>94</v>
      </c>
      <c r="CI5" s="47" t="s">
        <v>95</v>
      </c>
      <c r="CJ5" s="47" t="s">
        <v>96</v>
      </c>
      <c r="CK5" s="47" t="s">
        <v>97</v>
      </c>
      <c r="CL5" s="47" t="s">
        <v>98</v>
      </c>
      <c r="CM5" s="145"/>
      <c r="CN5" s="145"/>
      <c r="CO5" s="47" t="s">
        <v>88</v>
      </c>
      <c r="CP5" s="47" t="s">
        <v>89</v>
      </c>
      <c r="CQ5" s="47" t="s">
        <v>90</v>
      </c>
      <c r="CR5" s="47" t="s">
        <v>91</v>
      </c>
      <c r="CS5" s="47" t="s">
        <v>102</v>
      </c>
      <c r="CT5" s="47" t="s">
        <v>93</v>
      </c>
      <c r="CU5" s="47" t="s">
        <v>94</v>
      </c>
      <c r="CV5" s="47" t="s">
        <v>95</v>
      </c>
      <c r="CW5" s="47" t="s">
        <v>96</v>
      </c>
      <c r="CX5" s="47" t="s">
        <v>97</v>
      </c>
      <c r="CY5" s="47" t="s">
        <v>98</v>
      </c>
      <c r="CZ5" s="47" t="s">
        <v>99</v>
      </c>
      <c r="DA5" s="47" t="s">
        <v>89</v>
      </c>
      <c r="DB5" s="47" t="s">
        <v>101</v>
      </c>
      <c r="DC5" s="47" t="s">
        <v>91</v>
      </c>
      <c r="DD5" s="47" t="s">
        <v>102</v>
      </c>
      <c r="DE5" s="47" t="s">
        <v>93</v>
      </c>
      <c r="DF5" s="47" t="s">
        <v>94</v>
      </c>
      <c r="DG5" s="47" t="s">
        <v>95</v>
      </c>
      <c r="DH5" s="47" t="s">
        <v>96</v>
      </c>
      <c r="DI5" s="47" t="s">
        <v>97</v>
      </c>
      <c r="DJ5" s="47" t="s">
        <v>35</v>
      </c>
      <c r="DK5" s="47" t="s">
        <v>88</v>
      </c>
      <c r="DL5" s="47" t="s">
        <v>103</v>
      </c>
      <c r="DM5" s="47" t="s">
        <v>90</v>
      </c>
      <c r="DN5" s="47" t="s">
        <v>100</v>
      </c>
      <c r="DO5" s="47" t="s">
        <v>92</v>
      </c>
      <c r="DP5" s="47" t="s">
        <v>93</v>
      </c>
      <c r="DQ5" s="47" t="s">
        <v>94</v>
      </c>
      <c r="DR5" s="47" t="s">
        <v>95</v>
      </c>
      <c r="DS5" s="47" t="s">
        <v>96</v>
      </c>
      <c r="DT5" s="47" t="s">
        <v>97</v>
      </c>
      <c r="DU5" s="47" t="s">
        <v>98</v>
      </c>
    </row>
    <row r="6" spans="1:125" s="54" customFormat="1" x14ac:dyDescent="0.2">
      <c r="A6" s="37" t="s">
        <v>104</v>
      </c>
      <c r="B6" s="48">
        <f>B8</f>
        <v>2021</v>
      </c>
      <c r="C6" s="48">
        <f t="shared" ref="C6:X6" si="1">C8</f>
        <v>162019</v>
      </c>
      <c r="D6" s="48">
        <f t="shared" si="1"/>
        <v>47</v>
      </c>
      <c r="E6" s="48">
        <f t="shared" si="1"/>
        <v>14</v>
      </c>
      <c r="F6" s="48">
        <f t="shared" si="1"/>
        <v>0</v>
      </c>
      <c r="G6" s="48">
        <f t="shared" si="1"/>
        <v>7</v>
      </c>
      <c r="H6" s="48" t="str">
        <f>SUBSTITUTE(H8,"　","")</f>
        <v>富山県富山市</v>
      </c>
      <c r="I6" s="48" t="str">
        <f t="shared" si="1"/>
        <v>富山市営駅北駐車場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25</v>
      </c>
      <c r="S6" s="50" t="str">
        <f t="shared" si="1"/>
        <v>駅</v>
      </c>
      <c r="T6" s="50" t="str">
        <f t="shared" si="1"/>
        <v>無</v>
      </c>
      <c r="U6" s="51">
        <f t="shared" si="1"/>
        <v>17329</v>
      </c>
      <c r="V6" s="51">
        <f t="shared" si="1"/>
        <v>640</v>
      </c>
      <c r="W6" s="51">
        <f t="shared" si="1"/>
        <v>330</v>
      </c>
      <c r="X6" s="50" t="str">
        <f t="shared" si="1"/>
        <v>代行制</v>
      </c>
      <c r="Y6" s="52">
        <f>IF(Y8="-",NA(),Y8)</f>
        <v>282.7</v>
      </c>
      <c r="Z6" s="52">
        <f t="shared" ref="Z6:AH6" si="2">IF(Z8="-",NA(),Z8)</f>
        <v>271.7</v>
      </c>
      <c r="AA6" s="52">
        <f t="shared" si="2"/>
        <v>215.6</v>
      </c>
      <c r="AB6" s="52">
        <f t="shared" si="2"/>
        <v>152.9</v>
      </c>
      <c r="AC6" s="52">
        <f t="shared" si="2"/>
        <v>128</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0.3</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1</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68.3</v>
      </c>
      <c r="BG6" s="52">
        <f t="shared" ref="BG6:BO6" si="5">IF(BG8="-",NA(),BG8)</f>
        <v>67.099999999999994</v>
      </c>
      <c r="BH6" s="52">
        <f t="shared" si="5"/>
        <v>56.8</v>
      </c>
      <c r="BI6" s="52">
        <f t="shared" si="5"/>
        <v>40.4</v>
      </c>
      <c r="BJ6" s="52">
        <f t="shared" si="5"/>
        <v>22.9</v>
      </c>
      <c r="BK6" s="52">
        <f t="shared" si="5"/>
        <v>30.2</v>
      </c>
      <c r="BL6" s="52">
        <f t="shared" si="5"/>
        <v>30.7</v>
      </c>
      <c r="BM6" s="52">
        <f t="shared" si="5"/>
        <v>13.5</v>
      </c>
      <c r="BN6" s="52">
        <f t="shared" si="5"/>
        <v>7.1</v>
      </c>
      <c r="BO6" s="52">
        <f t="shared" si="5"/>
        <v>5.6</v>
      </c>
      <c r="BP6" s="49" t="str">
        <f>IF(BP8="-","",IF(BP8="-","【-】","【"&amp;SUBSTITUTE(TEXT(BP8,"#,##0.0"),"-","△")&amp;"】"))</f>
        <v>【0.8】</v>
      </c>
      <c r="BQ6" s="53">
        <f>IF(BQ8="-",NA(),BQ8)</f>
        <v>83624</v>
      </c>
      <c r="BR6" s="53">
        <f t="shared" ref="BR6:BZ6" si="6">IF(BR8="-",NA(),BR8)</f>
        <v>73921</v>
      </c>
      <c r="BS6" s="53">
        <f t="shared" si="6"/>
        <v>61280</v>
      </c>
      <c r="BT6" s="53">
        <f t="shared" si="6"/>
        <v>22391</v>
      </c>
      <c r="BU6" s="53">
        <f t="shared" si="6"/>
        <v>17538</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109</v>
      </c>
      <c r="CN6" s="51">
        <f t="shared" si="7"/>
        <v>164079</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57.2</v>
      </c>
      <c r="DL6" s="52">
        <f t="shared" ref="DL6:DT6" si="9">IF(DL8="-",NA(),DL8)</f>
        <v>53.6</v>
      </c>
      <c r="DM6" s="52">
        <f t="shared" si="9"/>
        <v>53.1</v>
      </c>
      <c r="DN6" s="52">
        <f t="shared" si="9"/>
        <v>29.1</v>
      </c>
      <c r="DO6" s="52">
        <f t="shared" si="9"/>
        <v>38</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107</v>
      </c>
      <c r="B7" s="48">
        <f t="shared" ref="B7:X7" si="10">B8</f>
        <v>2021</v>
      </c>
      <c r="C7" s="48">
        <f t="shared" si="10"/>
        <v>162019</v>
      </c>
      <c r="D7" s="48">
        <f t="shared" si="10"/>
        <v>47</v>
      </c>
      <c r="E7" s="48">
        <f t="shared" si="10"/>
        <v>14</v>
      </c>
      <c r="F7" s="48">
        <f t="shared" si="10"/>
        <v>0</v>
      </c>
      <c r="G7" s="48">
        <f t="shared" si="10"/>
        <v>7</v>
      </c>
      <c r="H7" s="48" t="str">
        <f t="shared" si="10"/>
        <v>富山県　富山市</v>
      </c>
      <c r="I7" s="48" t="str">
        <f t="shared" si="10"/>
        <v>富山市営駅北駐車場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25</v>
      </c>
      <c r="S7" s="50" t="str">
        <f t="shared" si="10"/>
        <v>駅</v>
      </c>
      <c r="T7" s="50" t="str">
        <f t="shared" si="10"/>
        <v>無</v>
      </c>
      <c r="U7" s="51">
        <f t="shared" si="10"/>
        <v>17329</v>
      </c>
      <c r="V7" s="51">
        <f t="shared" si="10"/>
        <v>640</v>
      </c>
      <c r="W7" s="51">
        <f t="shared" si="10"/>
        <v>330</v>
      </c>
      <c r="X7" s="50" t="str">
        <f t="shared" si="10"/>
        <v>代行制</v>
      </c>
      <c r="Y7" s="52">
        <f>Y8</f>
        <v>282.7</v>
      </c>
      <c r="Z7" s="52">
        <f t="shared" ref="Z7:AH7" si="11">Z8</f>
        <v>271.7</v>
      </c>
      <c r="AA7" s="52">
        <f t="shared" si="11"/>
        <v>215.6</v>
      </c>
      <c r="AB7" s="52">
        <f t="shared" si="11"/>
        <v>152.9</v>
      </c>
      <c r="AC7" s="52">
        <f t="shared" si="11"/>
        <v>128</v>
      </c>
      <c r="AD7" s="52">
        <f t="shared" si="11"/>
        <v>210.5</v>
      </c>
      <c r="AE7" s="52">
        <f t="shared" si="11"/>
        <v>245.6</v>
      </c>
      <c r="AF7" s="52">
        <f t="shared" si="11"/>
        <v>222.3</v>
      </c>
      <c r="AG7" s="52">
        <f t="shared" si="11"/>
        <v>130.19999999999999</v>
      </c>
      <c r="AH7" s="52">
        <f t="shared" si="11"/>
        <v>136.5</v>
      </c>
      <c r="AI7" s="49"/>
      <c r="AJ7" s="52">
        <f>AJ8</f>
        <v>0</v>
      </c>
      <c r="AK7" s="52">
        <f t="shared" ref="AK7:AS7" si="12">AK8</f>
        <v>0.3</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1</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68.3</v>
      </c>
      <c r="BG7" s="52">
        <f t="shared" ref="BG7:BO7" si="14">BG8</f>
        <v>67.099999999999994</v>
      </c>
      <c r="BH7" s="52">
        <f t="shared" si="14"/>
        <v>56.8</v>
      </c>
      <c r="BI7" s="52">
        <f t="shared" si="14"/>
        <v>40.4</v>
      </c>
      <c r="BJ7" s="52">
        <f t="shared" si="14"/>
        <v>22.9</v>
      </c>
      <c r="BK7" s="52">
        <f t="shared" si="14"/>
        <v>30.2</v>
      </c>
      <c r="BL7" s="52">
        <f t="shared" si="14"/>
        <v>30.7</v>
      </c>
      <c r="BM7" s="52">
        <f t="shared" si="14"/>
        <v>13.5</v>
      </c>
      <c r="BN7" s="52">
        <f t="shared" si="14"/>
        <v>7.1</v>
      </c>
      <c r="BO7" s="52">
        <f t="shared" si="14"/>
        <v>5.6</v>
      </c>
      <c r="BP7" s="49"/>
      <c r="BQ7" s="53">
        <f>BQ8</f>
        <v>83624</v>
      </c>
      <c r="BR7" s="53">
        <f t="shared" ref="BR7:BZ7" si="15">BR8</f>
        <v>73921</v>
      </c>
      <c r="BS7" s="53">
        <f t="shared" si="15"/>
        <v>61280</v>
      </c>
      <c r="BT7" s="53">
        <f t="shared" si="15"/>
        <v>22391</v>
      </c>
      <c r="BU7" s="53">
        <f t="shared" si="15"/>
        <v>17538</v>
      </c>
      <c r="BV7" s="53">
        <f t="shared" si="15"/>
        <v>18509</v>
      </c>
      <c r="BW7" s="53">
        <f t="shared" si="15"/>
        <v>24379</v>
      </c>
      <c r="BX7" s="53">
        <f t="shared" si="15"/>
        <v>22466</v>
      </c>
      <c r="BY7" s="53">
        <f t="shared" si="15"/>
        <v>4211</v>
      </c>
      <c r="BZ7" s="53">
        <f t="shared" si="15"/>
        <v>10653</v>
      </c>
      <c r="CA7" s="51"/>
      <c r="CB7" s="52" t="s">
        <v>108</v>
      </c>
      <c r="CC7" s="52" t="s">
        <v>108</v>
      </c>
      <c r="CD7" s="52" t="s">
        <v>108</v>
      </c>
      <c r="CE7" s="52" t="s">
        <v>108</v>
      </c>
      <c r="CF7" s="52" t="s">
        <v>108</v>
      </c>
      <c r="CG7" s="52" t="s">
        <v>108</v>
      </c>
      <c r="CH7" s="52" t="s">
        <v>108</v>
      </c>
      <c r="CI7" s="52" t="s">
        <v>108</v>
      </c>
      <c r="CJ7" s="52" t="s">
        <v>108</v>
      </c>
      <c r="CK7" s="52" t="s">
        <v>105</v>
      </c>
      <c r="CL7" s="49"/>
      <c r="CM7" s="51">
        <f>CM8</f>
        <v>109</v>
      </c>
      <c r="CN7" s="51">
        <f>CN8</f>
        <v>164079</v>
      </c>
      <c r="CO7" s="52" t="s">
        <v>108</v>
      </c>
      <c r="CP7" s="52" t="s">
        <v>108</v>
      </c>
      <c r="CQ7" s="52" t="s">
        <v>108</v>
      </c>
      <c r="CR7" s="52" t="s">
        <v>108</v>
      </c>
      <c r="CS7" s="52" t="s">
        <v>108</v>
      </c>
      <c r="CT7" s="52" t="s">
        <v>108</v>
      </c>
      <c r="CU7" s="52" t="s">
        <v>108</v>
      </c>
      <c r="CV7" s="52" t="s">
        <v>108</v>
      </c>
      <c r="CW7" s="52" t="s">
        <v>108</v>
      </c>
      <c r="CX7" s="52" t="s">
        <v>105</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57.2</v>
      </c>
      <c r="DL7" s="52">
        <f t="shared" ref="DL7:DT7" si="17">DL8</f>
        <v>53.6</v>
      </c>
      <c r="DM7" s="52">
        <f t="shared" si="17"/>
        <v>53.1</v>
      </c>
      <c r="DN7" s="52">
        <f t="shared" si="17"/>
        <v>29.1</v>
      </c>
      <c r="DO7" s="52">
        <f t="shared" si="17"/>
        <v>38</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162019</v>
      </c>
      <c r="D8" s="55">
        <v>47</v>
      </c>
      <c r="E8" s="55">
        <v>14</v>
      </c>
      <c r="F8" s="55">
        <v>0</v>
      </c>
      <c r="G8" s="55">
        <v>7</v>
      </c>
      <c r="H8" s="55" t="s">
        <v>109</v>
      </c>
      <c r="I8" s="55" t="s">
        <v>110</v>
      </c>
      <c r="J8" s="55" t="s">
        <v>111</v>
      </c>
      <c r="K8" s="55" t="s">
        <v>112</v>
      </c>
      <c r="L8" s="55" t="s">
        <v>113</v>
      </c>
      <c r="M8" s="55" t="s">
        <v>114</v>
      </c>
      <c r="N8" s="55" t="s">
        <v>115</v>
      </c>
      <c r="O8" s="56" t="s">
        <v>116</v>
      </c>
      <c r="P8" s="57" t="s">
        <v>117</v>
      </c>
      <c r="Q8" s="57" t="s">
        <v>118</v>
      </c>
      <c r="R8" s="58">
        <v>25</v>
      </c>
      <c r="S8" s="57" t="s">
        <v>119</v>
      </c>
      <c r="T8" s="57" t="s">
        <v>120</v>
      </c>
      <c r="U8" s="58">
        <v>17329</v>
      </c>
      <c r="V8" s="58">
        <v>640</v>
      </c>
      <c r="W8" s="58">
        <v>330</v>
      </c>
      <c r="X8" s="57" t="s">
        <v>121</v>
      </c>
      <c r="Y8" s="59">
        <v>282.7</v>
      </c>
      <c r="Z8" s="59">
        <v>271.7</v>
      </c>
      <c r="AA8" s="59">
        <v>215.6</v>
      </c>
      <c r="AB8" s="59">
        <v>152.9</v>
      </c>
      <c r="AC8" s="59">
        <v>128</v>
      </c>
      <c r="AD8" s="59">
        <v>210.5</v>
      </c>
      <c r="AE8" s="59">
        <v>245.6</v>
      </c>
      <c r="AF8" s="59">
        <v>222.3</v>
      </c>
      <c r="AG8" s="59">
        <v>130.19999999999999</v>
      </c>
      <c r="AH8" s="59">
        <v>136.5</v>
      </c>
      <c r="AI8" s="56">
        <v>236.1</v>
      </c>
      <c r="AJ8" s="59">
        <v>0</v>
      </c>
      <c r="AK8" s="59">
        <v>0.3</v>
      </c>
      <c r="AL8" s="59">
        <v>0</v>
      </c>
      <c r="AM8" s="59">
        <v>0</v>
      </c>
      <c r="AN8" s="59">
        <v>0</v>
      </c>
      <c r="AO8" s="59">
        <v>3.6</v>
      </c>
      <c r="AP8" s="59">
        <v>3.5</v>
      </c>
      <c r="AQ8" s="59">
        <v>3.1</v>
      </c>
      <c r="AR8" s="59">
        <v>8.6</v>
      </c>
      <c r="AS8" s="59">
        <v>4.3</v>
      </c>
      <c r="AT8" s="56">
        <v>5.2</v>
      </c>
      <c r="AU8" s="60">
        <v>0</v>
      </c>
      <c r="AV8" s="60">
        <v>1</v>
      </c>
      <c r="AW8" s="60">
        <v>0</v>
      </c>
      <c r="AX8" s="60">
        <v>0</v>
      </c>
      <c r="AY8" s="60">
        <v>0</v>
      </c>
      <c r="AZ8" s="60">
        <v>34</v>
      </c>
      <c r="BA8" s="60">
        <v>36</v>
      </c>
      <c r="BB8" s="60">
        <v>26</v>
      </c>
      <c r="BC8" s="60">
        <v>87</v>
      </c>
      <c r="BD8" s="60">
        <v>7646</v>
      </c>
      <c r="BE8" s="60">
        <v>3111</v>
      </c>
      <c r="BF8" s="59">
        <v>68.3</v>
      </c>
      <c r="BG8" s="59">
        <v>67.099999999999994</v>
      </c>
      <c r="BH8" s="59">
        <v>56.8</v>
      </c>
      <c r="BI8" s="59">
        <v>40.4</v>
      </c>
      <c r="BJ8" s="59">
        <v>22.9</v>
      </c>
      <c r="BK8" s="59">
        <v>30.2</v>
      </c>
      <c r="BL8" s="59">
        <v>30.7</v>
      </c>
      <c r="BM8" s="59">
        <v>13.5</v>
      </c>
      <c r="BN8" s="59">
        <v>7.1</v>
      </c>
      <c r="BO8" s="59">
        <v>5.6</v>
      </c>
      <c r="BP8" s="56">
        <v>0.8</v>
      </c>
      <c r="BQ8" s="60">
        <v>83624</v>
      </c>
      <c r="BR8" s="60">
        <v>73921</v>
      </c>
      <c r="BS8" s="60">
        <v>61280</v>
      </c>
      <c r="BT8" s="61">
        <v>22391</v>
      </c>
      <c r="BU8" s="61">
        <v>17538</v>
      </c>
      <c r="BV8" s="60">
        <v>18509</v>
      </c>
      <c r="BW8" s="60">
        <v>24379</v>
      </c>
      <c r="BX8" s="60">
        <v>22466</v>
      </c>
      <c r="BY8" s="60">
        <v>4211</v>
      </c>
      <c r="BZ8" s="60">
        <v>10653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109</v>
      </c>
      <c r="CN8" s="58">
        <v>164079</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238.5</v>
      </c>
      <c r="DF8" s="59">
        <v>165.9</v>
      </c>
      <c r="DG8" s="59">
        <v>1263.5</v>
      </c>
      <c r="DH8" s="59">
        <v>108.5</v>
      </c>
      <c r="DI8" s="59">
        <v>136.19999999999999</v>
      </c>
      <c r="DJ8" s="56">
        <v>99.8</v>
      </c>
      <c r="DK8" s="59">
        <v>57.2</v>
      </c>
      <c r="DL8" s="59">
        <v>53.6</v>
      </c>
      <c r="DM8" s="59">
        <v>53.1</v>
      </c>
      <c r="DN8" s="59">
        <v>29.1</v>
      </c>
      <c r="DO8" s="59">
        <v>38</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富山市役所</cp:lastModifiedBy>
  <dcterms:modified xsi:type="dcterms:W3CDTF">2023-01-16T06:15:26Z</dcterms:modified>
</cp:coreProperties>
</file>