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60事業\40農業集落排水\10諸務\〈副本〉40照会・回答（庁内）\R4\R50120公営企業に係る経営比較分析表（令和３年度決算）の分析等について\公営企業に係る経営比較分析表\R4経営比較分析表（農村整備課回答）\"/>
    </mc:Choice>
  </mc:AlternateContent>
  <workbookProtection workbookAlgorithmName="SHA-512" workbookHashValue="6qN6kHcbM9FfgvNTJu3P/iaoE/Z/qJruY0aR7q9c3tFyx7IFe4SKixsMtwumACqa97MFC8P0QTiEAAEYj2/FMw==" workbookSaltValue="gyDsAf76wb1hhuI4qzGig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<sst xmlns="http://schemas.openxmlformats.org/spreadsheetml/2006/main" count="236" uniqueCount="121">
  <si>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</si>
  <si>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</si>
  <si>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</si>
  <si>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</si>
  <si>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</si>
  <si>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</si>
  <si>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</si>
  <si>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</si>
  <si>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</si>
  <si>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</si>
  <si>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</si>
  <si>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</si>
  <si>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</si>
  <si>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</si>
  <si>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</si>
  <si>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</si>
  <si>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</si>
  <si>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</si>
  <si>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</si>
  <si>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</si>
  <si>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</si>
  <si>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</si>
  <si>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</si>
  <si>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</si>
  <si>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</si>
  <si>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</si>
  <si>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</si>
  <si>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</si>
  <si>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</si>
  <si>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</si>
  <si>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</si>
  <si>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</si>
  <si>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</si>
  <si>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</si>
  <si>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</si>
  <si>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</si>
  <si>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</si>
  <si>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</si>
  <si>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</si>
  <si>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</si>
  <si>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</si>
  <si>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</si>
  <si>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</si>
  <si>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</si>
  <si>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</si>
  <si>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</si>
  <si>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</si>
  <si>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</si>
  <si>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</si>
  <si>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</si>
  <si>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</si>
  <si>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</si>
  <si>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</si>
  <si>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</si>
  <si>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</si>
  <si>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</si>
  <si>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</si>
  <si>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</si>
  <si>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</si>
  <si>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</si>
  <si>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</si>
  <si>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</si>
  <si>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</si>
  <si>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</si>
  <si>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</si>
  <si>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</si>
  <si>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</si>
  <si>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</si>
  <si>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</si>
  <si>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</si>
  <si>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</si>
  <si>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</si>
  <si>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</si>
  <si>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</si>
  <si>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</si>
  <si>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</si>
  <si>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</si>
  <si>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</si>
  <si>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</si>
  <si>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</si>
  <si>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</si>
  <si>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</si>
  <si>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</si>
  <si>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</si>
  <si>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</si>
  <si>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</si>
  <si>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</si>
  <si>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</si>
  <si>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</si>
  <si>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</si>
  <si>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</si>
  <si>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</si>
  <si>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</si>
  <si>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</si>
  <si>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</si>
  <si>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</si>
  <si>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</si>
  <si>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</si>
  <si>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</si>
  <si>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</si>
  <si>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</si>
  <si>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</si>
  <si>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</si>
  <si>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</si>
  <si>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</si>
  <si>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</si>
  <si>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</si>
  <si>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</si>
  <si>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</si>
  <si>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</si>
  <si>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</si>
  <si>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</si>
  <si>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</si>
  <si>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</si>
  <si>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</si>
  <si>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</si>
  <si>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</si>
  <si>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</si>
  <si>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経費回収率は、100％未満であり、一般会計繰入金により賄われている現状にある。
　企業債残高については、年々減少しているが、すべて一般会計繰入金で負担している現状にあるため、企業債残高対事業規模比率の値は0となってる。今後、更新や統廃合に係る投資が増えることが想定されるため、更なる経営改善が必要となると考えられる。
　汚水処理原価は、平成30年度からは類似団体平均値より高くなっており、施設個々の運転状況・耐用年数等を踏まえ、より効率的な維持管理業務に取り組む。
　令和2年度は、少し増加しているものの、全体的に人口減少等により施設利用率が減少傾向にあるため、水洗化率の向上を目指し、使用料収入の更なる向上を図る。
　水洗化率は、下水道未接続世帯への啓発活動に取組み、普及促進を図っていることから、年々増加傾向にある。
</t>
    <rPh sb="67" eb="69">
      <t>イッパン</t>
    </rPh>
    <rPh sb="69" eb="71">
      <t>カイケイ</t>
    </rPh>
    <rPh sb="71" eb="73">
      <t>クリイレ</t>
    </rPh>
    <rPh sb="73" eb="74">
      <t>キン</t>
    </rPh>
    <rPh sb="81" eb="83">
      <t>ゲンジョウ</t>
    </rPh>
    <rPh sb="89" eb="91">
      <t>キギョウ</t>
    </rPh>
    <rPh sb="91" eb="92">
      <t>サイ</t>
    </rPh>
    <rPh sb="92" eb="94">
      <t>ザンダカ</t>
    </rPh>
    <rPh sb="94" eb="95">
      <t>タイ</t>
    </rPh>
    <rPh sb="95" eb="97">
      <t>ジギョウ</t>
    </rPh>
    <rPh sb="97" eb="99">
      <t>キボ</t>
    </rPh>
    <rPh sb="99" eb="101">
      <t>ヒリツ</t>
    </rPh>
    <rPh sb="102" eb="103">
      <t>アタイ</t>
    </rPh>
    <rPh sb="111" eb="113">
      <t>コンゴ</t>
    </rPh>
    <rPh sb="114" eb="116">
      <t>コウシン</t>
    </rPh>
    <rPh sb="117" eb="120">
      <t>トウハイゴウ</t>
    </rPh>
    <rPh sb="121" eb="122">
      <t>カカ</t>
    </rPh>
    <rPh sb="123" eb="125">
      <t>トウシ</t>
    </rPh>
    <rPh sb="126" eb="127">
      <t>フ</t>
    </rPh>
    <rPh sb="132" eb="134">
      <t>ソウテイ</t>
    </rPh>
    <rPh sb="140" eb="141">
      <t>サラ</t>
    </rPh>
    <rPh sb="143" eb="145">
      <t>ケイエイ</t>
    </rPh>
    <rPh sb="145" eb="147">
      <t>カイゼン</t>
    </rPh>
    <rPh sb="148" eb="150">
      <t>ヒツヨウ</t>
    </rPh>
    <rPh sb="154" eb="155">
      <t>カンガ</t>
    </rPh>
    <rPh sb="163" eb="165">
      <t>オスイ</t>
    </rPh>
    <rPh sb="165" eb="167">
      <t>ショリ</t>
    </rPh>
    <rPh sb="167" eb="169">
      <t>ゲンカ</t>
    </rPh>
    <rPh sb="171" eb="173">
      <t>ヘイセイ</t>
    </rPh>
    <rPh sb="175" eb="177">
      <t>ネンド</t>
    </rPh>
    <rPh sb="180" eb="182">
      <t>ルイジ</t>
    </rPh>
    <rPh sb="182" eb="184">
      <t>ダンタイ</t>
    </rPh>
    <rPh sb="184" eb="187">
      <t>ヘイキンチ</t>
    </rPh>
    <rPh sb="189" eb="190">
      <t>タカ</t>
    </rPh>
    <rPh sb="197" eb="199">
      <t>シセツ</t>
    </rPh>
    <rPh sb="199" eb="201">
      <t>ココ</t>
    </rPh>
    <rPh sb="202" eb="204">
      <t>ウンテン</t>
    </rPh>
    <rPh sb="204" eb="206">
      <t>ジョウキョウ</t>
    </rPh>
    <rPh sb="207" eb="209">
      <t>タイヨウ</t>
    </rPh>
    <rPh sb="209" eb="211">
      <t>ネンスウ</t>
    </rPh>
    <rPh sb="211" eb="212">
      <t>ナド</t>
    </rPh>
    <rPh sb="213" eb="214">
      <t>フ</t>
    </rPh>
    <rPh sb="219" eb="222">
      <t>コウリツテキ</t>
    </rPh>
    <rPh sb="223" eb="225">
      <t>イジ</t>
    </rPh>
    <rPh sb="225" eb="227">
      <t>カンリ</t>
    </rPh>
    <rPh sb="227" eb="229">
      <t>ギョウム</t>
    </rPh>
    <rPh sb="230" eb="231">
      <t>ト</t>
    </rPh>
    <rPh sb="232" eb="233">
      <t>ク</t>
    </rPh>
    <rPh sb="238" eb="240">
      <t>レイワ</t>
    </rPh>
    <rPh sb="241" eb="242">
      <t>ネン</t>
    </rPh>
    <rPh sb="242" eb="243">
      <t>ド</t>
    </rPh>
    <rPh sb="245" eb="246">
      <t>スコ</t>
    </rPh>
    <rPh sb="247" eb="249">
      <t>ゾウカ</t>
    </rPh>
    <rPh sb="257" eb="260">
      <t>ゼンタイテキ</t>
    </rPh>
    <rPh sb="261" eb="263">
      <t>ジンコウ</t>
    </rPh>
    <rPh sb="263" eb="265">
      <t>ゲンショウ</t>
    </rPh>
    <rPh sb="265" eb="266">
      <t>ナド</t>
    </rPh>
    <rPh sb="269" eb="271">
      <t>シセツ</t>
    </rPh>
    <rPh sb="271" eb="273">
      <t>リヨウ</t>
    </rPh>
    <rPh sb="273" eb="274">
      <t>リツ</t>
    </rPh>
    <rPh sb="275" eb="277">
      <t>ゲンショウ</t>
    </rPh>
    <rPh sb="277" eb="279">
      <t>ケイコウ</t>
    </rPh>
    <rPh sb="285" eb="287">
      <t>スイセン</t>
    </rPh>
    <rPh sb="287" eb="288">
      <t>カ</t>
    </rPh>
    <rPh sb="288" eb="289">
      <t>リツ</t>
    </rPh>
    <rPh sb="290" eb="292">
      <t>コウジョウ</t>
    </rPh>
    <rPh sb="293" eb="295">
      <t>メザ</t>
    </rPh>
    <rPh sb="297" eb="300">
      <t>シヨウリョウ</t>
    </rPh>
    <rPh sb="300" eb="302">
      <t>シュウニュウ</t>
    </rPh>
    <rPh sb="303" eb="304">
      <t>サラ</t>
    </rPh>
    <rPh sb="306" eb="308">
      <t>コウジョウ</t>
    </rPh>
    <rPh sb="309" eb="310">
      <t>ハカ</t>
    </rPh>
    <rPh sb="315" eb="318">
      <t>スイセンカ</t>
    </rPh>
    <rPh sb="318" eb="319">
      <t>リツ</t>
    </rPh>
    <rPh sb="321" eb="324">
      <t>ゲスイドウ</t>
    </rPh>
    <rPh sb="324" eb="327">
      <t>ミセツゾク</t>
    </rPh>
    <rPh sb="327" eb="329">
      <t>セタイ</t>
    </rPh>
    <rPh sb="331" eb="333">
      <t>ケイハツ</t>
    </rPh>
    <rPh sb="333" eb="335">
      <t>カツドウ</t>
    </rPh>
    <rPh sb="336" eb="338">
      <t>トリクミ</t>
    </rPh>
    <rPh sb="340" eb="342">
      <t>フキュウ</t>
    </rPh>
    <rPh sb="342" eb="344">
      <t>ソクシン</t>
    </rPh>
    <rPh sb="345" eb="346">
      <t>ハカ</t>
    </rPh>
    <rPh sb="355" eb="357">
      <t>ネンネン</t>
    </rPh>
    <rPh sb="357" eb="359">
      <t>ゾウカ</t>
    </rPh>
    <rPh sb="359" eb="361">
      <t>ケイコウ</t>
    </rPh>
    <phoneticPr fontId="4"/>
  </si>
  <si>
    <t>　人口減少等の社会情勢の変化や節水型機器の普及により、下水道使用料の増収が見込めない中、施設の老朽化に伴う維持管理費の増加が見込まれることから、厳しい経営状況が続くと予想される。
　施設の合理化と効率化を図るため、流域下水道や公共下水道への接続及び処理施設の統廃合を検討し、経費を抑制しつつ、施設機能を維持するべく、効率的な維持管理に取り組む。
経営戦略：策定済</t>
    <rPh sb="1" eb="3">
      <t>ジンコウ</t>
    </rPh>
    <rPh sb="3" eb="5">
      <t>ゲンショウ</t>
    </rPh>
    <rPh sb="5" eb="6">
      <t>ナド</t>
    </rPh>
    <rPh sb="7" eb="9">
      <t>シャカイ</t>
    </rPh>
    <rPh sb="9" eb="11">
      <t>ジョウセイ</t>
    </rPh>
    <rPh sb="12" eb="14">
      <t>ヘンカ</t>
    </rPh>
    <rPh sb="15" eb="17">
      <t>セッスイ</t>
    </rPh>
    <rPh sb="17" eb="18">
      <t>ガタ</t>
    </rPh>
    <rPh sb="18" eb="20">
      <t>キキ</t>
    </rPh>
    <rPh sb="21" eb="23">
      <t>フキュウ</t>
    </rPh>
    <rPh sb="27" eb="30">
      <t>ゲスイドウ</t>
    </rPh>
    <rPh sb="30" eb="33">
      <t>シヨウリョウ</t>
    </rPh>
    <rPh sb="34" eb="36">
      <t>ゾウシュウ</t>
    </rPh>
    <rPh sb="37" eb="39">
      <t>ミコ</t>
    </rPh>
    <rPh sb="42" eb="43">
      <t>ナカ</t>
    </rPh>
    <rPh sb="44" eb="46">
      <t>シセツ</t>
    </rPh>
    <rPh sb="47" eb="50">
      <t>ロウキュウカ</t>
    </rPh>
    <rPh sb="51" eb="52">
      <t>トモナ</t>
    </rPh>
    <rPh sb="53" eb="55">
      <t>イジ</t>
    </rPh>
    <rPh sb="55" eb="58">
      <t>カンリヒ</t>
    </rPh>
    <rPh sb="59" eb="61">
      <t>ゾウカ</t>
    </rPh>
    <rPh sb="62" eb="64">
      <t>ミコ</t>
    </rPh>
    <rPh sb="72" eb="73">
      <t>キビ</t>
    </rPh>
    <rPh sb="75" eb="77">
      <t>ケイエイ</t>
    </rPh>
    <rPh sb="77" eb="79">
      <t>ジョウキョウ</t>
    </rPh>
    <rPh sb="80" eb="81">
      <t>ツヅ</t>
    </rPh>
    <rPh sb="83" eb="85">
      <t>ヨソウ</t>
    </rPh>
    <rPh sb="92" eb="94">
      <t>シセツ</t>
    </rPh>
    <rPh sb="95" eb="98">
      <t>ゴウリカ</t>
    </rPh>
    <rPh sb="99" eb="102">
      <t>コウリツカ</t>
    </rPh>
    <rPh sb="103" eb="104">
      <t>ハカ</t>
    </rPh>
    <rPh sb="114" eb="116">
      <t>コウキョウ</t>
    </rPh>
    <rPh sb="116" eb="119">
      <t>ゲスイドウ</t>
    </rPh>
    <rPh sb="121" eb="123">
      <t>セツゾク</t>
    </rPh>
    <rPh sb="123" eb="124">
      <t>オヨ</t>
    </rPh>
    <rPh sb="125" eb="127">
      <t>ショリ</t>
    </rPh>
    <rPh sb="127" eb="129">
      <t>シセツ</t>
    </rPh>
    <rPh sb="134" eb="136">
      <t>ケントウ</t>
    </rPh>
    <rPh sb="175" eb="177">
      <t>ケイエイ</t>
    </rPh>
    <rPh sb="177" eb="179">
      <t>センリャク</t>
    </rPh>
    <rPh sb="180" eb="182">
      <t>サクテイ</t>
    </rPh>
    <rPh sb="182" eb="183">
      <t>ズ</t>
    </rPh>
    <phoneticPr fontId="4"/>
  </si>
  <si>
    <t xml:space="preserve">　供用開始が一番早い地区（昭和62年）の経過年数は35年であり、標準耐用年数50年を経過している管渠はないことから、老朽化に伴う管渠の更新は実施していない。
</t>
    <rPh sb="1" eb="3">
      <t>キョウヨウ</t>
    </rPh>
    <rPh sb="3" eb="5">
      <t>カイシ</t>
    </rPh>
    <rPh sb="6" eb="8">
      <t>イチバン</t>
    </rPh>
    <rPh sb="8" eb="9">
      <t>ハヤ</t>
    </rPh>
    <rPh sb="10" eb="12">
      <t>チク</t>
    </rPh>
    <rPh sb="20" eb="22">
      <t>ケイカ</t>
    </rPh>
    <rPh sb="22" eb="23">
      <t>ネン</t>
    </rPh>
    <rPh sb="23" eb="24">
      <t>スウ</t>
    </rPh>
    <rPh sb="27" eb="28">
      <t>ネン</t>
    </rPh>
    <rPh sb="32" eb="34">
      <t>ヒョウジュン</t>
    </rPh>
    <rPh sb="34" eb="36">
      <t>タイヨウ</t>
    </rPh>
    <rPh sb="36" eb="38">
      <t>ネンスウ</t>
    </rPh>
    <rPh sb="40" eb="41">
      <t>ネン</t>
    </rPh>
    <rPh sb="42" eb="44">
      <t>ケイカ</t>
    </rPh>
    <rPh sb="48" eb="49">
      <t>カン</t>
    </rPh>
    <rPh sb="49" eb="50">
      <t>キョ</t>
    </rPh>
    <rPh sb="58" eb="61">
      <t>ロウキュウカ</t>
    </rPh>
    <rPh sb="62" eb="63">
      <t>トモナ</t>
    </rPh>
    <rPh sb="64" eb="66">
      <t>カンキョ</t>
    </rPh>
    <rPh sb="67" eb="69">
      <t>コウシン</t>
    </rPh>
    <rPh sb="70" eb="72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</si>
</sst>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D-416B-BA0E-83A901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0.04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0D-416B-BA0E-83A901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57.46</c:v>
                </c:pt>
                <c:pt idx="1">
                  <c:v>56.3</c:v>
                </c:pt>
                <c:pt idx="2">
                  <c:v>54.78</c:v>
                </c:pt>
                <c:pt idx="3">
                  <c:v>55.53</c:v>
                </c:pt>
                <c:pt idx="4">
                  <c:v>54.7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1-4B76-88E2-FF67B8802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56.72</c:v>
                </c:pt>
                <c:pt idx="2">
                  <c:v>54.06</c:v>
                </c:pt>
                <c:pt idx="3">
                  <c:v>55.26</c:v>
                </c:pt>
                <c:pt idx="4">
                  <c:v>54.54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1-4B76-88E2-FF67B8802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88.9</c:v>
                </c:pt>
                <c:pt idx="1">
                  <c:v>89.24</c:v>
                </c:pt>
                <c:pt idx="2">
                  <c:v>89.46</c:v>
                </c:pt>
                <c:pt idx="3">
                  <c:v>89.77</c:v>
                </c:pt>
                <c:pt idx="4">
                  <c:v>90.64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D-41B3-ADE4-CC0D5B22F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90.04</c:v>
                </c:pt>
                <c:pt idx="2">
                  <c:v>90.11</c:v>
                </c:pt>
                <c:pt idx="3">
                  <c:v>90.52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D-41B3-ADE4-CC0D5B22F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94.23</c:v>
                </c:pt>
                <c:pt idx="1">
                  <c:v>93.49</c:v>
                </c:pt>
                <c:pt idx="2">
                  <c:v>93.25</c:v>
                </c:pt>
                <c:pt idx="3">
                  <c:v>95.72</c:v>
                </c:pt>
                <c:pt idx="4">
                  <c:v>93.51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E-42CC-BA7C-4A75556D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E-42CC-BA7C-4A75556D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C-4276-ADB7-3FB53DDC0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C-4276-ADB7-3FB53DDC0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9-495A-BA68-9E8114BA8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9-495A-BA68-9E8114BA8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4-49D2-A9F4-9F044120A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74-49D2-A9F4-9F044120A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C-432C-9A48-DDD678749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2C-432C-9A48-DDD678749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C-482E-83A9-FC205662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654.91999999999996</c:v>
                </c:pt>
                <c:pt idx="2">
                  <c:v>654.71</c:v>
                </c:pt>
                <c:pt idx="3">
                  <c:v>783.8</c:v>
                </c:pt>
                <c:pt idx="4">
                  <c:v>778.81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C-482E-83A9-FC205662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81.22</c:v>
                </c:pt>
                <c:pt idx="1">
                  <c:v>76.73</c:v>
                </c:pt>
                <c:pt idx="2">
                  <c:v>76.02</c:v>
                </c:pt>
                <c:pt idx="3">
                  <c:v>68.599999999999994</c:v>
                </c:pt>
                <c:pt idx="4">
                  <c:v>78.25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2-4730-AEBC-371764C65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65.39</c:v>
                </c:pt>
                <c:pt idx="2">
                  <c:v>65.37</c:v>
                </c:pt>
                <c:pt idx="3">
                  <c:v>68.11</c:v>
                </c:pt>
                <c:pt idx="4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2-4730-AEBC-371764C65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231.16</c:v>
                </c:pt>
                <c:pt idx="1">
                  <c:v>244.25</c:v>
                </c:pt>
                <c:pt idx="2">
                  <c:v>246.74</c:v>
                </c:pt>
                <c:pt idx="3">
                  <c:v>275.13</c:v>
                </c:pt>
                <c:pt idx="4">
                  <c:v>242.66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E-4AA4-9BEA-C261F4BCC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230.88</c:v>
                </c:pt>
                <c:pt idx="2">
                  <c:v>228.99</c:v>
                </c:pt>
                <c:pt idx="3">
                  <c:v>222.41</c:v>
                </c:pt>
                <c:pt idx="4">
                  <c:v>228.21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DE-4AA4-9BEA-C261F4BCC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2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富山県　富山市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411222</v>
      </c>
      <c r="AM8" s="46"/>
      <c r="AN8" s="46"/>
      <c r="AO8" s="46"/>
      <c r="AP8" s="46"/>
      <c r="AQ8" s="46"/>
      <c r="AR8" s="46"/>
      <c r="AS8" s="46"/>
      <c r="AT8" s="45">
        <f>データ!T6</f>
        <v>1241.7</v>
      </c>
      <c r="AU8" s="45"/>
      <c r="AV8" s="45"/>
      <c r="AW8" s="45"/>
      <c r="AX8" s="45"/>
      <c r="AY8" s="45"/>
      <c r="AZ8" s="45"/>
      <c r="BA8" s="45"/>
      <c r="BB8" s="45">
        <f>データ!U6</f>
        <v>331.18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4.2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3080</v>
      </c>
      <c r="AE10" s="46"/>
      <c r="AF10" s="46"/>
      <c r="AG10" s="46"/>
      <c r="AH10" s="46"/>
      <c r="AI10" s="46"/>
      <c r="AJ10" s="46"/>
      <c r="AK10" s="2"/>
      <c r="AL10" s="46">
        <f>データ!V6</f>
        <v>17229</v>
      </c>
      <c r="AM10" s="46"/>
      <c r="AN10" s="46"/>
      <c r="AO10" s="46"/>
      <c r="AP10" s="46"/>
      <c r="AQ10" s="46"/>
      <c r="AR10" s="46"/>
      <c r="AS10" s="46"/>
      <c r="AT10" s="45">
        <f>データ!W6</f>
        <v>7.69</v>
      </c>
      <c r="AU10" s="45"/>
      <c r="AV10" s="45"/>
      <c r="AW10" s="45"/>
      <c r="AX10" s="45"/>
      <c r="AY10" s="45"/>
      <c r="AZ10" s="45"/>
      <c r="BA10" s="45"/>
      <c r="BB10" s="45">
        <f>データ!X6</f>
        <v>2240.44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120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43</v>
      </c>
      <c r="N86" s="12" t="s">
        <v>43</v>
      </c>
      <c r="O86" s="12" t="str">
        <f>データ!EO6</f>
        <v>【0.03】</v>
      </c>
    </row>
  </sheetData>
  <sheetProtection algorithmName="SHA-512" hashValue="cAldU4vbjhg/fGBZQeWma3R6ZETRgnUm1M6hZAAIAIdI+9+smf1sbmy2BynsjRD6oWCIVieBULDr8sU5jT+wCA==" saltValue="fUzm9PGuroPv7S/8VNA0H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162019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富山市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4.2</v>
      </c>
      <c r="Q6" s="20">
        <f t="shared" si="3"/>
        <v>100</v>
      </c>
      <c r="R6" s="20">
        <f t="shared" si="3"/>
        <v>3080</v>
      </c>
      <c r="S6" s="20">
        <f t="shared" si="3"/>
        <v>411222</v>
      </c>
      <c r="T6" s="20">
        <f t="shared" si="3"/>
        <v>1241.7</v>
      </c>
      <c r="U6" s="20">
        <f t="shared" si="3"/>
        <v>331.18</v>
      </c>
      <c r="V6" s="20">
        <f t="shared" si="3"/>
        <v>17229</v>
      </c>
      <c r="W6" s="20">
        <f t="shared" si="3"/>
        <v>7.69</v>
      </c>
      <c r="X6" s="20">
        <f t="shared" si="3"/>
        <v>2240.44</v>
      </c>
      <c r="Y6" s="21">
        <f>IF(Y7="",NA(),Y7)</f>
        <v>94.23</v>
      </c>
      <c r="Z6" s="21">
        <f t="shared" ref="Z6:AH6" si="4">IF(Z7="",NA(),Z7)</f>
        <v>93.49</v>
      </c>
      <c r="AA6" s="21">
        <f t="shared" si="4"/>
        <v>93.25</v>
      </c>
      <c r="AB6" s="21">
        <f t="shared" si="4"/>
        <v>95.72</v>
      </c>
      <c r="AC6" s="21">
        <f t="shared" si="4"/>
        <v>93.51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654.91999999999996</v>
      </c>
      <c r="BM6" s="21">
        <f t="shared" si="7"/>
        <v>654.71</v>
      </c>
      <c r="BN6" s="21">
        <f t="shared" si="7"/>
        <v>783.8</v>
      </c>
      <c r="BO6" s="21">
        <f t="shared" si="7"/>
        <v>778.81</v>
      </c>
      <c r="BP6" s="20" t="str">
        <f>IF(BP7="","",IF(BP7="-","【-】","【"&amp;SUBSTITUTE(TEXT(BP7,"#,##0.00"),"-","△")&amp;"】"))</f>
        <v>【786.37】</v>
      </c>
      <c r="BQ6" s="21">
        <f>IF(BQ7="",NA(),BQ7)</f>
        <v>81.22</v>
      </c>
      <c r="BR6" s="21">
        <f t="shared" ref="BR6:BZ6" si="8">IF(BR7="",NA(),BR7)</f>
        <v>76.73</v>
      </c>
      <c r="BS6" s="21">
        <f t="shared" si="8"/>
        <v>76.02</v>
      </c>
      <c r="BT6" s="21">
        <f t="shared" si="8"/>
        <v>68.599999999999994</v>
      </c>
      <c r="BU6" s="21">
        <f t="shared" si="8"/>
        <v>78.25</v>
      </c>
      <c r="BV6" s="21">
        <f t="shared" si="8"/>
        <v>59.8</v>
      </c>
      <c r="BW6" s="21">
        <f t="shared" si="8"/>
        <v>65.39</v>
      </c>
      <c r="BX6" s="21">
        <f t="shared" si="8"/>
        <v>65.37</v>
      </c>
      <c r="BY6" s="21">
        <f t="shared" si="8"/>
        <v>68.11</v>
      </c>
      <c r="BZ6" s="21">
        <f t="shared" si="8"/>
        <v>67.23</v>
      </c>
      <c r="CA6" s="20" t="str">
        <f>IF(CA7="","",IF(CA7="-","【-】","【"&amp;SUBSTITUTE(TEXT(CA7,"#,##0.00"),"-","△")&amp;"】"))</f>
        <v>【60.65】</v>
      </c>
      <c r="CB6" s="21">
        <f>IF(CB7="",NA(),CB7)</f>
        <v>231.16</v>
      </c>
      <c r="CC6" s="21">
        <f t="shared" ref="CC6:CK6" si="9">IF(CC7="",NA(),CC7)</f>
        <v>244.25</v>
      </c>
      <c r="CD6" s="21">
        <f t="shared" si="9"/>
        <v>246.74</v>
      </c>
      <c r="CE6" s="21">
        <f t="shared" si="9"/>
        <v>275.13</v>
      </c>
      <c r="CF6" s="21">
        <f t="shared" si="9"/>
        <v>242.66</v>
      </c>
      <c r="CG6" s="21">
        <f t="shared" si="9"/>
        <v>263.76</v>
      </c>
      <c r="CH6" s="21">
        <f t="shared" si="9"/>
        <v>230.88</v>
      </c>
      <c r="CI6" s="21">
        <f t="shared" si="9"/>
        <v>228.99</v>
      </c>
      <c r="CJ6" s="21">
        <f t="shared" si="9"/>
        <v>222.41</v>
      </c>
      <c r="CK6" s="21">
        <f t="shared" si="9"/>
        <v>228.21</v>
      </c>
      <c r="CL6" s="20" t="str">
        <f>IF(CL7="","",IF(CL7="-","【-】","【"&amp;SUBSTITUTE(TEXT(CL7,"#,##0.00"),"-","△")&amp;"】"))</f>
        <v>【256.97】</v>
      </c>
      <c r="CM6" s="21">
        <f>IF(CM7="",NA(),CM7)</f>
        <v>57.46</v>
      </c>
      <c r="CN6" s="21">
        <f t="shared" ref="CN6:CV6" si="10">IF(CN7="",NA(),CN7)</f>
        <v>56.3</v>
      </c>
      <c r="CO6" s="21">
        <f t="shared" si="10"/>
        <v>54.78</v>
      </c>
      <c r="CP6" s="21">
        <f t="shared" si="10"/>
        <v>55.53</v>
      </c>
      <c r="CQ6" s="21">
        <f t="shared" si="10"/>
        <v>54.7</v>
      </c>
      <c r="CR6" s="21">
        <f t="shared" si="10"/>
        <v>51.75</v>
      </c>
      <c r="CS6" s="21">
        <f t="shared" si="10"/>
        <v>56.72</v>
      </c>
      <c r="CT6" s="21">
        <f t="shared" si="10"/>
        <v>54.06</v>
      </c>
      <c r="CU6" s="21">
        <f t="shared" si="10"/>
        <v>55.26</v>
      </c>
      <c r="CV6" s="21">
        <f t="shared" si="10"/>
        <v>54.54</v>
      </c>
      <c r="CW6" s="20" t="str">
        <f>IF(CW7="","",IF(CW7="-","【-】","【"&amp;SUBSTITUTE(TEXT(CW7,"#,##0.00"),"-","△")&amp;"】"))</f>
        <v>【61.14】</v>
      </c>
      <c r="CX6" s="21">
        <f>IF(CX7="",NA(),CX7)</f>
        <v>88.9</v>
      </c>
      <c r="CY6" s="21">
        <f t="shared" ref="CY6:DG6" si="11">IF(CY7="",NA(),CY7)</f>
        <v>89.24</v>
      </c>
      <c r="CZ6" s="21">
        <f t="shared" si="11"/>
        <v>89.46</v>
      </c>
      <c r="DA6" s="21">
        <f t="shared" si="11"/>
        <v>89.77</v>
      </c>
      <c r="DB6" s="21">
        <f t="shared" si="11"/>
        <v>90.64</v>
      </c>
      <c r="DC6" s="21">
        <f t="shared" si="11"/>
        <v>84.84</v>
      </c>
      <c r="DD6" s="21">
        <f t="shared" si="11"/>
        <v>90.04</v>
      </c>
      <c r="DE6" s="21">
        <f t="shared" si="11"/>
        <v>90.11</v>
      </c>
      <c r="DF6" s="21">
        <f t="shared" si="11"/>
        <v>90.52</v>
      </c>
      <c r="DG6" s="21">
        <f t="shared" si="11"/>
        <v>90.3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0.04</v>
      </c>
      <c r="EL6" s="21">
        <f t="shared" si="14"/>
        <v>0.02</v>
      </c>
      <c r="EM6" s="21">
        <f t="shared" si="14"/>
        <v>0.02</v>
      </c>
      <c r="EN6" s="21">
        <f t="shared" si="14"/>
        <v>0.01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162019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4.2</v>
      </c>
      <c r="Q7" s="24">
        <v>100</v>
      </c>
      <c r="R7" s="24">
        <v>3080</v>
      </c>
      <c r="S7" s="24">
        <v>411222</v>
      </c>
      <c r="T7" s="24">
        <v>1241.7</v>
      </c>
      <c r="U7" s="24">
        <v>331.18</v>
      </c>
      <c r="V7" s="24">
        <v>17229</v>
      </c>
      <c r="W7" s="24">
        <v>7.69</v>
      </c>
      <c r="X7" s="24">
        <v>2240.44</v>
      </c>
      <c r="Y7" s="24">
        <v>94.23</v>
      </c>
      <c r="Z7" s="24">
        <v>93.49</v>
      </c>
      <c r="AA7" s="24">
        <v>93.25</v>
      </c>
      <c r="AB7" s="24">
        <v>95.72</v>
      </c>
      <c r="AC7" s="24">
        <v>93.51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654.91999999999996</v>
      </c>
      <c r="BM7" s="24">
        <v>654.71</v>
      </c>
      <c r="BN7" s="24">
        <v>783.8</v>
      </c>
      <c r="BO7" s="24">
        <v>778.81</v>
      </c>
      <c r="BP7" s="24">
        <v>786.37</v>
      </c>
      <c r="BQ7" s="24">
        <v>81.22</v>
      </c>
      <c r="BR7" s="24">
        <v>76.73</v>
      </c>
      <c r="BS7" s="24">
        <v>76.02</v>
      </c>
      <c r="BT7" s="24">
        <v>68.599999999999994</v>
      </c>
      <c r="BU7" s="24">
        <v>78.25</v>
      </c>
      <c r="BV7" s="24">
        <v>59.8</v>
      </c>
      <c r="BW7" s="24">
        <v>65.39</v>
      </c>
      <c r="BX7" s="24">
        <v>65.37</v>
      </c>
      <c r="BY7" s="24">
        <v>68.11</v>
      </c>
      <c r="BZ7" s="24">
        <v>67.23</v>
      </c>
      <c r="CA7" s="24">
        <v>60.65</v>
      </c>
      <c r="CB7" s="24">
        <v>231.16</v>
      </c>
      <c r="CC7" s="24">
        <v>244.25</v>
      </c>
      <c r="CD7" s="24">
        <v>246.74</v>
      </c>
      <c r="CE7" s="24">
        <v>275.13</v>
      </c>
      <c r="CF7" s="24">
        <v>242.66</v>
      </c>
      <c r="CG7" s="24">
        <v>263.76</v>
      </c>
      <c r="CH7" s="24">
        <v>230.88</v>
      </c>
      <c r="CI7" s="24">
        <v>228.99</v>
      </c>
      <c r="CJ7" s="24">
        <v>222.41</v>
      </c>
      <c r="CK7" s="24">
        <v>228.21</v>
      </c>
      <c r="CL7" s="24">
        <v>256.97000000000003</v>
      </c>
      <c r="CM7" s="24">
        <v>57.46</v>
      </c>
      <c r="CN7" s="24">
        <v>56.3</v>
      </c>
      <c r="CO7" s="24">
        <v>54.78</v>
      </c>
      <c r="CP7" s="24">
        <v>55.53</v>
      </c>
      <c r="CQ7" s="24">
        <v>54.7</v>
      </c>
      <c r="CR7" s="24">
        <v>51.75</v>
      </c>
      <c r="CS7" s="24">
        <v>56.72</v>
      </c>
      <c r="CT7" s="24">
        <v>54.06</v>
      </c>
      <c r="CU7" s="24">
        <v>55.26</v>
      </c>
      <c r="CV7" s="24">
        <v>54.54</v>
      </c>
      <c r="CW7" s="24">
        <v>61.14</v>
      </c>
      <c r="CX7" s="24">
        <v>88.9</v>
      </c>
      <c r="CY7" s="24">
        <v>89.24</v>
      </c>
      <c r="CZ7" s="24">
        <v>89.46</v>
      </c>
      <c r="DA7" s="24">
        <v>89.77</v>
      </c>
      <c r="DB7" s="24">
        <v>90.64</v>
      </c>
      <c r="DC7" s="24">
        <v>84.84</v>
      </c>
      <c r="DD7" s="24">
        <v>90.04</v>
      </c>
      <c r="DE7" s="24">
        <v>90.11</v>
      </c>
      <c r="DF7" s="24">
        <v>90.52</v>
      </c>
      <c r="DG7" s="24">
        <v>90.3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0.04</v>
      </c>
      <c r="EL7" s="24">
        <v>0.02</v>
      </c>
      <c r="EM7" s="24">
        <v>0.02</v>
      </c>
      <c r="EN7" s="24">
        <v>0.01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2023-01-11T01:47:17Z</cp:lastPrinted>
  <dcterms:modified xsi:type="dcterms:W3CDTF">2023-01-18T07:43:58Z</dcterms:modified>
</cp:coreProperties>
</file>