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6.238\財務係$\財務係共有\11.照会関係\令和04年度\【R050120〆切】公営企業に係る経営比較分析表（令和３年度決算）の分析等について\回答\財務係案\"/>
    </mc:Choice>
  </mc:AlternateContent>
  <workbookProtection workbookAlgorithmName="SHA-512" workbookHashValue="EkMvR52MqvYNhF4GrH6oFdyq9MFUnwIzsR/SL4wyHgGF6K+JLbktwSLS0yWB/7ULIHcRFmXFjPtGUqhv/Kx5ig==" workbookSaltValue="5zJKx2IbZmTUrzF6L9L1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<sst xmlns="http://schemas.openxmlformats.org/spreadsheetml/2006/main" count="228" uniqueCount="116">
  <si>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</si>
  <si>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</si>
  <si>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</si>
  <si>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</si>
  <si>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</si>
  <si>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</si>
  <si>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</si>
  <si>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</si>
  <si>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</si>
  <si>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</si>
  <si>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</si>
  <si>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</si>
  <si>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</si>
  <si>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</si>
  <si>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</si>
  <si>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</si>
  <si>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</si>
  <si>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</si>
  <si>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</si>
  <si>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</si>
  <si>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</si>
  <si>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</si>
  <si>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</si>
  <si>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</si>
  <si>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</si>
  <si>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</si>
  <si>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</si>
  <si>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</si>
  <si>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</si>
  <si>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</si>
  <si>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</si>
  <si>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</si>
  <si>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</si>
  <si>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</si>
  <si>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</si>
  <si>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</si>
  <si>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</si>
  <si>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</si>
  <si>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</si>
  <si>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</si>
  <si>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</si>
  <si>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</si>
  <si>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</si>
  <si>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</si>
  <si>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</si>
  <si>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</si>
  <si>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</si>
  <si>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</si>
  <si>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</si>
  <si>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</si>
  <si>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</si>
  <si>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</si>
  <si>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</si>
  <si>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</si>
  <si>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</si>
  <si>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</si>
  <si>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</si>
  <si>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</si>
  <si>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</si>
  <si>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</si>
  <si>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</si>
  <si>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</si>
  <si>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</si>
  <si>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</si>
  <si>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</si>
  <si>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</si>
  <si>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</si>
  <si>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</si>
  <si>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</si>
  <si>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</si>
  <si>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</si>
  <si>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</si>
  <si>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</si>
  <si>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</si>
  <si>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</si>
  <si>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</si>
  <si>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</si>
  <si>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</si>
  <si>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</si>
  <si>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</si>
  <si>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</si>
  <si>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</si>
  <si>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</si>
  <si>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</si>
  <si>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</si>
  <si>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</si>
  <si>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</si>
  <si>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</si>
  <si>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</si>
  <si>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</si>
  <si>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</si>
  <si>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</si>
  <si>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</si>
  <si>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</si>
  <si>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</si>
  <si>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</si>
  <si>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</si>
  <si>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</si>
  <si>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</si>
  <si>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</si>
  <si>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</si>
  <si>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</si>
  <si>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</si>
  <si>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</si>
  <si>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</si>
  <si>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</si>
  <si>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</si>
  <si>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</si>
  <si>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</si>
  <si>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</si>
  <si>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</si>
  <si>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</si>
  <si>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</si>
  <si>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・①有形固定資産減価償却率は年々上昇傾向にあり、全国・類似団体平均を上回っている。
・②管路経年化率は類似団体と同様に年々上昇傾向にあり、全国・類似団体平均を上回っている。
・③管路更新率は、大口径の基幹管路更新事業に集中的に取り組んだことで、前年度と比べて0.20％下回っている。計画的かつ効率的に管路更新事業を推進していく必要がある。</t>
    <rPh sb="34" eb="35">
      <t>ウエ</t>
    </rPh>
    <rPh sb="113" eb="114">
      <t>ト</t>
    </rPh>
    <rPh sb="115" eb="116">
      <t>ク</t>
    </rPh>
    <phoneticPr fontId="4"/>
  </si>
  <si>
    <t>・経常収支比率、流動比率及び料金回収率はともに100％を超え、概ね健全な経営状況にあると言える。しかし、今後は人口減少に伴い水需要が大きく減少する一方で、老朽施設の更新需要が増大するなど経営環境はますます厳しくなることから、事業の効率化に一層努めるとともに強靭な水道の構築を目指していかなければならない。
・今後も効率的な事業運営に努める中、施設の統合やダウンサイジング、長寿命化を図ることで更新費用の抑制に努めるとともに、広域連携や官民連携の推進による経営基盤の強化を視野に入れた中長期視点に立った健全経営に取り組む必要がある。
・令和３年度に、本市の経営戦略である「高岡市上下水道ビジョン」の見直しを行っており、後期事業目標を達成するために計画的に取り組んでいく。</t>
    <rPh sb="44" eb="45">
      <t>イ</t>
    </rPh>
    <rPh sb="298" eb="300">
      <t>ミナオ</t>
    </rPh>
    <rPh sb="302" eb="303">
      <t>オコナ</t>
    </rPh>
    <rPh sb="308" eb="310">
      <t>コウキ</t>
    </rPh>
    <rPh sb="310" eb="312">
      <t>ジギョウ</t>
    </rPh>
    <rPh sb="312" eb="314">
      <t>モクヒョウ</t>
    </rPh>
    <rPh sb="315" eb="317">
      <t>タッセイ</t>
    </rPh>
    <rPh sb="322" eb="325">
      <t>ケイカクテキ</t>
    </rPh>
    <rPh sb="326" eb="327">
      <t>ト</t>
    </rPh>
    <rPh sb="328" eb="329">
      <t>ク</t>
    </rPh>
    <phoneticPr fontId="4"/>
  </si>
  <si>
    <t>・①経常収支比率は黒字を示す100％を上回っており、②累積欠損金も発生しておらず健全な経営状況にあると言える。今後も業務効率化を図る中、健全な経営に努めていきたい。
・③流動比率は260％を上回っており、１年以内の短期債務に対する支払い能力が十分あると言える。
・④企業債残高対給水収益比率は企業債発行額の抑制に努め、企業債残高は減少傾向で推移しており、全国・類似団体平均と比べ低い水準となっている。
・⑤料金回収率は100％を上回っており、適切な料金収入による健全な経営であると言える。
・⑥給水原価は全国・類似団体平均を下回っており、受水費を抑制する等の経常費用の節減効果が表れていると言える。
・⑦施設利用率は全国・類似団体平均に比べ低い水準であるが、人口減少などにより平均配水量が減少していることから、今後の水需要を適正に見極める中、施設規模の見直しや施設の統廃合を検討する必要がある。
・⑧有収率は、漏水調査に注力したことにより、対前年度及び全国・類似団体平均を上回っている。引き続き有収率の向上に努めていく。</t>
    <rPh sb="51" eb="52">
      <t>イ</t>
    </rPh>
    <rPh sb="126" eb="127">
      <t>イ</t>
    </rPh>
    <rPh sb="240" eb="241">
      <t>イ</t>
    </rPh>
    <rPh sb="262" eb="264">
      <t>シタマワ</t>
    </rPh>
    <rPh sb="273" eb="275">
      <t>ヨクセイ</t>
    </rPh>
    <rPh sb="277" eb="278">
      <t>トウ</t>
    </rPh>
    <rPh sb="279" eb="281">
      <t>ケイジョウ</t>
    </rPh>
    <rPh sb="281" eb="283">
      <t>ヒヨウ</t>
    </rPh>
    <rPh sb="284" eb="286">
      <t>セツゲン</t>
    </rPh>
    <rPh sb="286" eb="288">
      <t>コウカ</t>
    </rPh>
    <rPh sb="289" eb="290">
      <t>アラワ</t>
    </rPh>
    <rPh sb="295" eb="296">
      <t>イ</t>
    </rPh>
    <rPh sb="308" eb="310">
      <t>ゼンコク</t>
    </rPh>
    <rPh sb="311" eb="313">
      <t>ルイジ</t>
    </rPh>
    <rPh sb="313" eb="315">
      <t>ダンタイ</t>
    </rPh>
    <rPh sb="315" eb="317">
      <t>ヘイキン</t>
    </rPh>
    <rPh sb="318" eb="319">
      <t>クラ</t>
    </rPh>
    <rPh sb="320" eb="321">
      <t>ヒク</t>
    </rPh>
    <rPh sb="322" eb="324">
      <t>スイジュン</t>
    </rPh>
    <rPh sb="405" eb="407">
      <t>ロウスイ</t>
    </rPh>
    <rPh sb="407" eb="409">
      <t>チョウサ</t>
    </rPh>
    <rPh sb="410" eb="412">
      <t>チュウリョク</t>
    </rPh>
    <rPh sb="420" eb="421">
      <t>タイ</t>
    </rPh>
    <rPh sb="421" eb="424">
      <t>ゼンネンド</t>
    </rPh>
    <rPh sb="424" eb="425">
      <t>オヨ</t>
    </rPh>
    <rPh sb="426" eb="428">
      <t>ゼンコク</t>
    </rPh>
    <rPh sb="429" eb="431">
      <t>ルイジ</t>
    </rPh>
    <rPh sb="431" eb="433">
      <t>ダンタイ</t>
    </rPh>
    <rPh sb="433" eb="435">
      <t>ヘイキン</t>
    </rPh>
    <rPh sb="436" eb="438">
      <t>ウワマワ</t>
    </rPh>
    <rPh sb="443" eb="444">
      <t>ヒ</t>
    </rPh>
    <rPh sb="445" eb="44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</si>
</sst>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0.38</c:v>
                </c:pt>
                <c:pt idx="1">
                  <c:v>0.53</c:v>
                </c:pt>
                <c:pt idx="2">
                  <c:v>0.56000000000000005</c:v>
                </c:pt>
                <c:pt idx="3">
                  <c:v>0.64</c:v>
                </c:pt>
                <c:pt idx="4">
                  <c:v>0.44</c:v>
                </c:pt>
              </c:numCache>
            </c:numRef>
          </c:val>
          <c:extLst>
            <c:ext xmlns:c16="http://schemas.microsoft.com/office/drawing/2014/chart" uri="{C3380CC4-5D6E-409C-BE32-E72D297353CC}">
              <c16:uniqueId val="{00000000-6396-4279-B6EF-A1263E9487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6396-4279-B6EF-A1263E9487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57.77</c:v>
                </c:pt>
                <c:pt idx="1">
                  <c:v>56.37</c:v>
                </c:pt>
                <c:pt idx="2">
                  <c:v>56.21</c:v>
                </c:pt>
                <c:pt idx="3">
                  <c:v>57.82</c:v>
                </c:pt>
                <c:pt idx="4">
                  <c:v>56.72</c:v>
                </c:pt>
              </c:numCache>
            </c:numRef>
          </c:val>
          <c:extLst>
            <c:ext xmlns:c16="http://schemas.microsoft.com/office/drawing/2014/chart" uri="{C3380CC4-5D6E-409C-BE32-E72D297353CC}">
              <c16:uniqueId val="{00000000-D09D-47C8-A478-AA6E237EEE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D09D-47C8-A478-AA6E237EEE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89.05</c:v>
                </c:pt>
                <c:pt idx="1">
                  <c:v>90.21</c:v>
                </c:pt>
                <c:pt idx="2">
                  <c:v>90.1</c:v>
                </c:pt>
                <c:pt idx="3">
                  <c:v>89.65</c:v>
                </c:pt>
                <c:pt idx="4">
                  <c:v>91.36</c:v>
                </c:pt>
              </c:numCache>
            </c:numRef>
          </c:val>
          <c:extLst>
            <c:ext xmlns:c16="http://schemas.microsoft.com/office/drawing/2014/chart" uri="{C3380CC4-5D6E-409C-BE32-E72D297353CC}">
              <c16:uniqueId val="{00000000-6FC8-4D1B-BBBA-14E74D0FBD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6FC8-4D1B-BBBA-14E74D0FBD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122.3</c:v>
                </c:pt>
                <c:pt idx="1">
                  <c:v>121.59</c:v>
                </c:pt>
                <c:pt idx="2">
                  <c:v>120.57</c:v>
                </c:pt>
                <c:pt idx="3">
                  <c:v>119.65</c:v>
                </c:pt>
                <c:pt idx="4">
                  <c:v>120.72</c:v>
                </c:pt>
              </c:numCache>
            </c:numRef>
          </c:val>
          <c:extLst>
            <c:ext xmlns:c16="http://schemas.microsoft.com/office/drawing/2014/chart" uri="{C3380CC4-5D6E-409C-BE32-E72D297353CC}">
              <c16:uniqueId val="{00000000-028A-4A99-B9DC-C73DEA096B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028A-4A99-B9DC-C73DEA096B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c:v>
                </c:pt>
                <c:pt idx="1">
                  <c:v>47.93</c:v>
                </c:pt>
                <c:pt idx="2">
                  <c:v>49.07</c:v>
                </c:pt>
                <c:pt idx="3">
                  <c:v>50.09</c:v>
                </c:pt>
                <c:pt idx="4">
                  <c:v>51.03</c:v>
                </c:pt>
              </c:numCache>
            </c:numRef>
          </c:val>
          <c:extLst>
            <c:ext xmlns:c16="http://schemas.microsoft.com/office/drawing/2014/chart" uri="{C3380CC4-5D6E-409C-BE32-E72D297353CC}">
              <c16:uniqueId val="{00000000-D3CF-4B7C-A23F-4B4C21B8F7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D3CF-4B7C-A23F-4B4C21B8F7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17.48</c:v>
                </c:pt>
                <c:pt idx="1">
                  <c:v>20.55</c:v>
                </c:pt>
                <c:pt idx="2">
                  <c:v>23.52</c:v>
                </c:pt>
                <c:pt idx="3">
                  <c:v>25.22</c:v>
                </c:pt>
                <c:pt idx="4">
                  <c:v>26.66</c:v>
                </c:pt>
              </c:numCache>
            </c:numRef>
          </c:val>
          <c:extLst>
            <c:ext xmlns:c16="http://schemas.microsoft.com/office/drawing/2014/chart" uri="{C3380CC4-5D6E-409C-BE32-E72D297353CC}">
              <c16:uniqueId val="{00000000-B107-4D09-93A6-CFDD130DAD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B107-4D09-93A6-CFDD130DAD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E9-4944-B370-1593A30BF2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A3E9-4944-B370-1593A30BF2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250.8</c:v>
                </c:pt>
                <c:pt idx="1">
                  <c:v>263.27</c:v>
                </c:pt>
                <c:pt idx="2">
                  <c:v>281.92</c:v>
                </c:pt>
                <c:pt idx="3">
                  <c:v>248.37</c:v>
                </c:pt>
                <c:pt idx="4">
                  <c:v>266.85000000000002</c:v>
                </c:pt>
              </c:numCache>
            </c:numRef>
          </c:val>
          <c:extLst>
            <c:ext xmlns:c16="http://schemas.microsoft.com/office/drawing/2014/chart" uri="{C3380CC4-5D6E-409C-BE32-E72D297353CC}">
              <c16:uniqueId val="{00000000-B71D-40AA-A3F5-4B6884C7B4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B71D-40AA-A3F5-4B6884C7B4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269.5</c:v>
                </c:pt>
                <c:pt idx="1">
                  <c:v>262.83</c:v>
                </c:pt>
                <c:pt idx="2">
                  <c:v>255.23</c:v>
                </c:pt>
                <c:pt idx="3">
                  <c:v>243.25</c:v>
                </c:pt>
                <c:pt idx="4">
                  <c:v>230.95</c:v>
                </c:pt>
              </c:numCache>
            </c:numRef>
          </c:val>
          <c:extLst>
            <c:ext xmlns:c16="http://schemas.microsoft.com/office/drawing/2014/chart" uri="{C3380CC4-5D6E-409C-BE32-E72D297353CC}">
              <c16:uniqueId val="{00000000-C549-43F2-8A76-83614E4BB4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C549-43F2-8A76-83614E4BB4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116.61</c:v>
                </c:pt>
                <c:pt idx="1">
                  <c:v>115.48</c:v>
                </c:pt>
                <c:pt idx="2">
                  <c:v>114.87</c:v>
                </c:pt>
                <c:pt idx="3">
                  <c:v>113.81</c:v>
                </c:pt>
                <c:pt idx="4">
                  <c:v>117.27</c:v>
                </c:pt>
              </c:numCache>
            </c:numRef>
          </c:val>
          <c:extLst>
            <c:ext xmlns:c16="http://schemas.microsoft.com/office/drawing/2014/chart" uri="{C3380CC4-5D6E-409C-BE32-E72D297353CC}">
              <c16:uniqueId val="{00000000-C62E-4C3C-B972-E64FC694F7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C62E-4C3C-B972-E64FC694F7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162.12</c:v>
                </c:pt>
                <c:pt idx="1">
                  <c:v>163.81</c:v>
                </c:pt>
                <c:pt idx="2">
                  <c:v>164.65</c:v>
                </c:pt>
                <c:pt idx="3">
                  <c:v>162.6</c:v>
                </c:pt>
                <c:pt idx="4">
                  <c:v>160.84</c:v>
                </c:pt>
              </c:numCache>
            </c:numRef>
          </c:val>
          <c:extLst>
            <c:ext xmlns:c16="http://schemas.microsoft.com/office/drawing/2014/chart" uri="{C3380CC4-5D6E-409C-BE32-E72D297353CC}">
              <c16:uniqueId val="{00000000-92B4-4DE3-BFA2-7775295305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92B4-4DE3-BFA2-7775295305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富山県　高岡市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167216</v>
      </c>
      <c r="AM8" s="45"/>
      <c r="AN8" s="45"/>
      <c r="AO8" s="45"/>
      <c r="AP8" s="45"/>
      <c r="AQ8" s="45"/>
      <c r="AR8" s="45"/>
      <c r="AS8" s="45"/>
      <c r="AT8" s="46">
        <f>データ!$S$6</f>
        <v>209.57</v>
      </c>
      <c r="AU8" s="47"/>
      <c r="AV8" s="47"/>
      <c r="AW8" s="47"/>
      <c r="AX8" s="47"/>
      <c r="AY8" s="47"/>
      <c r="AZ8" s="47"/>
      <c r="BA8" s="47"/>
      <c r="BB8" s="48">
        <f>データ!$T$6</f>
        <v>797.9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75.78</v>
      </c>
      <c r="J10" s="47"/>
      <c r="K10" s="47"/>
      <c r="L10" s="47"/>
      <c r="M10" s="47"/>
      <c r="N10" s="47"/>
      <c r="O10" s="81"/>
      <c r="P10" s="48">
        <f>データ!$P$6</f>
        <v>90.65</v>
      </c>
      <c r="Q10" s="48"/>
      <c r="R10" s="48"/>
      <c r="S10" s="48"/>
      <c r="T10" s="48"/>
      <c r="U10" s="48"/>
      <c r="V10" s="48"/>
      <c r="W10" s="45">
        <f>データ!$Q$6</f>
        <v>3438</v>
      </c>
      <c r="X10" s="45"/>
      <c r="Y10" s="45"/>
      <c r="Z10" s="45"/>
      <c r="AA10" s="45"/>
      <c r="AB10" s="45"/>
      <c r="AC10" s="45"/>
      <c r="AD10" s="2"/>
      <c r="AE10" s="2"/>
      <c r="AF10" s="2"/>
      <c r="AG10" s="2"/>
      <c r="AH10" s="2"/>
      <c r="AI10" s="2"/>
      <c r="AJ10" s="2"/>
      <c r="AK10" s="2"/>
      <c r="AL10" s="45">
        <f>データ!$U$6</f>
        <v>151057</v>
      </c>
      <c r="AM10" s="45"/>
      <c r="AN10" s="45"/>
      <c r="AO10" s="45"/>
      <c r="AP10" s="45"/>
      <c r="AQ10" s="45"/>
      <c r="AR10" s="45"/>
      <c r="AS10" s="45"/>
      <c r="AT10" s="46">
        <f>データ!$V$6</f>
        <v>209.57</v>
      </c>
      <c r="AU10" s="47"/>
      <c r="AV10" s="47"/>
      <c r="AW10" s="47"/>
      <c r="AX10" s="47"/>
      <c r="AY10" s="47"/>
      <c r="AZ10" s="47"/>
      <c r="BA10" s="47"/>
      <c r="BB10" s="48">
        <f>データ!$W$6</f>
        <v>720.79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LwzWLpJm/h/7+aIGokjZNX/6a0WKKMBldV6N5pKOvA1SCyoRBqwTnaoeKzVX38zVJpOU11W1LMDqWCOjvZ1fw==" saltValue="esN3ZfPMTiwJCUbVxjPc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162027</v>
      </c>
      <c r="D6" s="20">
        <f t="shared" si="3"/>
        <v>46</v>
      </c>
      <c r="E6" s="20">
        <f t="shared" si="3"/>
        <v>1</v>
      </c>
      <c r="F6" s="20">
        <f t="shared" si="3"/>
        <v>0</v>
      </c>
      <c r="G6" s="20">
        <f t="shared" si="3"/>
        <v>1</v>
      </c>
      <c r="H6" s="20" t="str">
        <f t="shared" si="3"/>
        <v>富山県　高岡市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75.78</v>
      </c>
      <c r="P6" s="21">
        <f t="shared" si="3"/>
        <v>90.65</v>
      </c>
      <c r="Q6" s="21">
        <f t="shared" si="3"/>
        <v>3438</v>
      </c>
      <c r="R6" s="21">
        <f t="shared" si="3"/>
        <v>167216</v>
      </c>
      <c r="S6" s="21">
        <f t="shared" si="3"/>
        <v>209.57</v>
      </c>
      <c r="T6" s="21">
        <f t="shared" si="3"/>
        <v>797.9</v>
      </c>
      <c r="U6" s="21">
        <f t="shared" si="3"/>
        <v>151057</v>
      </c>
      <c r="V6" s="21">
        <f t="shared" si="3"/>
        <v>209.57</v>
      </c>
      <c r="W6" s="21">
        <f t="shared" si="3"/>
        <v>720.79</v>
      </c>
      <c r="X6" s="22">
        <f>IF(X7="",NA(),X7)</f>
        <v>122.3</v>
      </c>
      <c r="Y6" s="22">
        <f t="shared" ref="Y6:AG6" si="4">IF(Y7="",NA(),Y7)</f>
        <v>121.59</v>
      </c>
      <c r="Z6" s="22">
        <f t="shared" si="4"/>
        <v>120.57</v>
      </c>
      <c r="AA6" s="22">
        <f t="shared" si="4"/>
        <v>119.65</v>
      </c>
      <c r="AB6" s="22">
        <f t="shared" si="4"/>
        <v>120.72</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250.8</v>
      </c>
      <c r="AU6" s="22">
        <f t="shared" ref="AU6:BC6" si="6">IF(AU7="",NA(),AU7)</f>
        <v>263.27</v>
      </c>
      <c r="AV6" s="22">
        <f t="shared" si="6"/>
        <v>281.92</v>
      </c>
      <c r="AW6" s="22">
        <f t="shared" si="6"/>
        <v>248.37</v>
      </c>
      <c r="AX6" s="22">
        <f t="shared" si="6"/>
        <v>266.85000000000002</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269.5</v>
      </c>
      <c r="BF6" s="22">
        <f t="shared" ref="BF6:BN6" si="7">IF(BF7="",NA(),BF7)</f>
        <v>262.83</v>
      </c>
      <c r="BG6" s="22">
        <f t="shared" si="7"/>
        <v>255.23</v>
      </c>
      <c r="BH6" s="22">
        <f t="shared" si="7"/>
        <v>243.25</v>
      </c>
      <c r="BI6" s="22">
        <f t="shared" si="7"/>
        <v>230.95</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116.61</v>
      </c>
      <c r="BQ6" s="22">
        <f t="shared" ref="BQ6:BY6" si="8">IF(BQ7="",NA(),BQ7)</f>
        <v>115.48</v>
      </c>
      <c r="BR6" s="22">
        <f t="shared" si="8"/>
        <v>114.87</v>
      </c>
      <c r="BS6" s="22">
        <f t="shared" si="8"/>
        <v>113.81</v>
      </c>
      <c r="BT6" s="22">
        <f t="shared" si="8"/>
        <v>117.27</v>
      </c>
      <c r="BU6" s="22">
        <f t="shared" si="8"/>
        <v>106.02</v>
      </c>
      <c r="BV6" s="22">
        <f t="shared" si="8"/>
        <v>104.84</v>
      </c>
      <c r="BW6" s="22">
        <f t="shared" si="8"/>
        <v>106.11</v>
      </c>
      <c r="BX6" s="22">
        <f t="shared" si="8"/>
        <v>103.75</v>
      </c>
      <c r="BY6" s="22">
        <f t="shared" si="8"/>
        <v>105.3</v>
      </c>
      <c r="BZ6" s="21" t="str">
        <f>IF(BZ7="","",IF(BZ7="-","【-】","【"&amp;SUBSTITUTE(TEXT(BZ7,"#,##0.00"),"-","△")&amp;"】"))</f>
        <v>【102.35】</v>
      </c>
      <c r="CA6" s="22">
        <f>IF(CA7="",NA(),CA7)</f>
        <v>162.12</v>
      </c>
      <c r="CB6" s="22">
        <f t="shared" ref="CB6:CJ6" si="9">IF(CB7="",NA(),CB7)</f>
        <v>163.81</v>
      </c>
      <c r="CC6" s="22">
        <f t="shared" si="9"/>
        <v>164.65</v>
      </c>
      <c r="CD6" s="22">
        <f t="shared" si="9"/>
        <v>162.6</v>
      </c>
      <c r="CE6" s="22">
        <f t="shared" si="9"/>
        <v>160.84</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57.77</v>
      </c>
      <c r="CM6" s="22">
        <f t="shared" ref="CM6:CU6" si="10">IF(CM7="",NA(),CM7)</f>
        <v>56.37</v>
      </c>
      <c r="CN6" s="22">
        <f t="shared" si="10"/>
        <v>56.21</v>
      </c>
      <c r="CO6" s="22">
        <f t="shared" si="10"/>
        <v>57.82</v>
      </c>
      <c r="CP6" s="22">
        <f t="shared" si="10"/>
        <v>56.72</v>
      </c>
      <c r="CQ6" s="22">
        <f t="shared" si="10"/>
        <v>62.88</v>
      </c>
      <c r="CR6" s="22">
        <f t="shared" si="10"/>
        <v>62.32</v>
      </c>
      <c r="CS6" s="22">
        <f t="shared" si="10"/>
        <v>61.71</v>
      </c>
      <c r="CT6" s="22">
        <f t="shared" si="10"/>
        <v>63.12</v>
      </c>
      <c r="CU6" s="22">
        <f t="shared" si="10"/>
        <v>62.57</v>
      </c>
      <c r="CV6" s="21" t="str">
        <f>IF(CV7="","",IF(CV7="-","【-】","【"&amp;SUBSTITUTE(TEXT(CV7,"#,##0.00"),"-","△")&amp;"】"))</f>
        <v>【60.29】</v>
      </c>
      <c r="CW6" s="22">
        <f>IF(CW7="",NA(),CW7)</f>
        <v>89.05</v>
      </c>
      <c r="CX6" s="22">
        <f t="shared" ref="CX6:DF6" si="11">IF(CX7="",NA(),CX7)</f>
        <v>90.21</v>
      </c>
      <c r="CY6" s="22">
        <f t="shared" si="11"/>
        <v>90.1</v>
      </c>
      <c r="CZ6" s="22">
        <f t="shared" si="11"/>
        <v>89.65</v>
      </c>
      <c r="DA6" s="22">
        <f t="shared" si="11"/>
        <v>91.36</v>
      </c>
      <c r="DB6" s="22">
        <f t="shared" si="11"/>
        <v>90.13</v>
      </c>
      <c r="DC6" s="22">
        <f t="shared" si="11"/>
        <v>90.19</v>
      </c>
      <c r="DD6" s="22">
        <f t="shared" si="11"/>
        <v>90.03</v>
      </c>
      <c r="DE6" s="22">
        <f t="shared" si="11"/>
        <v>90.09</v>
      </c>
      <c r="DF6" s="22">
        <f t="shared" si="11"/>
        <v>90.21</v>
      </c>
      <c r="DG6" s="21" t="str">
        <f>IF(DG7="","",IF(DG7="-","【-】","【"&amp;SUBSTITUTE(TEXT(DG7,"#,##0.00"),"-","△")&amp;"】"))</f>
        <v>【90.12】</v>
      </c>
      <c r="DH6" s="22">
        <f>IF(DH7="",NA(),DH7)</f>
        <v>47</v>
      </c>
      <c r="DI6" s="22">
        <f t="shared" ref="DI6:DQ6" si="12">IF(DI7="",NA(),DI7)</f>
        <v>47.93</v>
      </c>
      <c r="DJ6" s="22">
        <f t="shared" si="12"/>
        <v>49.07</v>
      </c>
      <c r="DK6" s="22">
        <f t="shared" si="12"/>
        <v>50.09</v>
      </c>
      <c r="DL6" s="22">
        <f t="shared" si="12"/>
        <v>51.03</v>
      </c>
      <c r="DM6" s="22">
        <f t="shared" si="12"/>
        <v>48.01</v>
      </c>
      <c r="DN6" s="22">
        <f t="shared" si="12"/>
        <v>48.86</v>
      </c>
      <c r="DO6" s="22">
        <f t="shared" si="12"/>
        <v>49.6</v>
      </c>
      <c r="DP6" s="22">
        <f t="shared" si="12"/>
        <v>50.31</v>
      </c>
      <c r="DQ6" s="22">
        <f t="shared" si="12"/>
        <v>50.74</v>
      </c>
      <c r="DR6" s="21" t="str">
        <f>IF(DR7="","",IF(DR7="-","【-】","【"&amp;SUBSTITUTE(TEXT(DR7,"#,##0.00"),"-","△")&amp;"】"))</f>
        <v>【50.88】</v>
      </c>
      <c r="DS6" s="22">
        <f>IF(DS7="",NA(),DS7)</f>
        <v>17.48</v>
      </c>
      <c r="DT6" s="22">
        <f t="shared" ref="DT6:EB6" si="13">IF(DT7="",NA(),DT7)</f>
        <v>20.55</v>
      </c>
      <c r="DU6" s="22">
        <f t="shared" si="13"/>
        <v>23.52</v>
      </c>
      <c r="DV6" s="22">
        <f t="shared" si="13"/>
        <v>25.22</v>
      </c>
      <c r="DW6" s="22">
        <f t="shared" si="13"/>
        <v>26.66</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0.38</v>
      </c>
      <c r="EE6" s="22">
        <f t="shared" ref="EE6:EM6" si="14">IF(EE7="",NA(),EE7)</f>
        <v>0.53</v>
      </c>
      <c r="EF6" s="22">
        <f t="shared" si="14"/>
        <v>0.56000000000000005</v>
      </c>
      <c r="EG6" s="22">
        <f t="shared" si="14"/>
        <v>0.64</v>
      </c>
      <c r="EH6" s="22">
        <f t="shared" si="14"/>
        <v>0.44</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162027</v>
      </c>
      <c r="D7" s="24">
        <v>46</v>
      </c>
      <c r="E7" s="24">
        <v>1</v>
      </c>
      <c r="F7" s="24">
        <v>0</v>
      </c>
      <c r="G7" s="24">
        <v>1</v>
      </c>
      <c r="H7" s="24" t="s">
        <v>93</v>
      </c>
      <c r="I7" s="24" t="s">
        <v>94</v>
      </c>
      <c r="J7" s="24" t="s">
        <v>95</v>
      </c>
      <c r="K7" s="24" t="s">
        <v>96</v>
      </c>
      <c r="L7" s="24" t="s">
        <v>97</v>
      </c>
      <c r="M7" s="24" t="s">
        <v>98</v>
      </c>
      <c r="N7" s="25" t="s">
        <v>99</v>
      </c>
      <c r="O7" s="25">
        <v>75.78</v>
      </c>
      <c r="P7" s="25">
        <v>90.65</v>
      </c>
      <c r="Q7" s="25">
        <v>3438</v>
      </c>
      <c r="R7" s="25">
        <v>167216</v>
      </c>
      <c r="S7" s="25">
        <v>209.57</v>
      </c>
      <c r="T7" s="25">
        <v>797.9</v>
      </c>
      <c r="U7" s="25">
        <v>151057</v>
      </c>
      <c r="V7" s="25">
        <v>209.57</v>
      </c>
      <c r="W7" s="25">
        <v>720.79</v>
      </c>
      <c r="X7" s="25">
        <v>122.3</v>
      </c>
      <c r="Y7" s="25">
        <v>121.59</v>
      </c>
      <c r="Z7" s="25">
        <v>120.57</v>
      </c>
      <c r="AA7" s="25">
        <v>119.65</v>
      </c>
      <c r="AB7" s="25">
        <v>120.72</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250.8</v>
      </c>
      <c r="AU7" s="25">
        <v>263.27</v>
      </c>
      <c r="AV7" s="25">
        <v>281.92</v>
      </c>
      <c r="AW7" s="25">
        <v>248.37</v>
      </c>
      <c r="AX7" s="25">
        <v>266.85000000000002</v>
      </c>
      <c r="AY7" s="25">
        <v>307.83</v>
      </c>
      <c r="AZ7" s="25">
        <v>318.89</v>
      </c>
      <c r="BA7" s="25">
        <v>309.10000000000002</v>
      </c>
      <c r="BB7" s="25">
        <v>306.08</v>
      </c>
      <c r="BC7" s="25">
        <v>306.14999999999998</v>
      </c>
      <c r="BD7" s="25">
        <v>261.51</v>
      </c>
      <c r="BE7" s="25">
        <v>269.5</v>
      </c>
      <c r="BF7" s="25">
        <v>262.83</v>
      </c>
      <c r="BG7" s="25">
        <v>255.23</v>
      </c>
      <c r="BH7" s="25">
        <v>243.25</v>
      </c>
      <c r="BI7" s="25">
        <v>230.95</v>
      </c>
      <c r="BJ7" s="25">
        <v>295.44</v>
      </c>
      <c r="BK7" s="25">
        <v>290.07</v>
      </c>
      <c r="BL7" s="25">
        <v>290.42</v>
      </c>
      <c r="BM7" s="25">
        <v>294.66000000000003</v>
      </c>
      <c r="BN7" s="25">
        <v>285.27</v>
      </c>
      <c r="BO7" s="25">
        <v>265.16000000000003</v>
      </c>
      <c r="BP7" s="25">
        <v>116.61</v>
      </c>
      <c r="BQ7" s="25">
        <v>115.48</v>
      </c>
      <c r="BR7" s="25">
        <v>114.87</v>
      </c>
      <c r="BS7" s="25">
        <v>113.81</v>
      </c>
      <c r="BT7" s="25">
        <v>117.27</v>
      </c>
      <c r="BU7" s="25">
        <v>106.02</v>
      </c>
      <c r="BV7" s="25">
        <v>104.84</v>
      </c>
      <c r="BW7" s="25">
        <v>106.11</v>
      </c>
      <c r="BX7" s="25">
        <v>103.75</v>
      </c>
      <c r="BY7" s="25">
        <v>105.3</v>
      </c>
      <c r="BZ7" s="25">
        <v>102.35</v>
      </c>
      <c r="CA7" s="25">
        <v>162.12</v>
      </c>
      <c r="CB7" s="25">
        <v>163.81</v>
      </c>
      <c r="CC7" s="25">
        <v>164.65</v>
      </c>
      <c r="CD7" s="25">
        <v>162.6</v>
      </c>
      <c r="CE7" s="25">
        <v>160.84</v>
      </c>
      <c r="CF7" s="25">
        <v>158.6</v>
      </c>
      <c r="CG7" s="25">
        <v>161.82</v>
      </c>
      <c r="CH7" s="25">
        <v>161.03</v>
      </c>
      <c r="CI7" s="25">
        <v>159.93</v>
      </c>
      <c r="CJ7" s="25">
        <v>162.77000000000001</v>
      </c>
      <c r="CK7" s="25">
        <v>167.74</v>
      </c>
      <c r="CL7" s="25">
        <v>57.77</v>
      </c>
      <c r="CM7" s="25">
        <v>56.37</v>
      </c>
      <c r="CN7" s="25">
        <v>56.21</v>
      </c>
      <c r="CO7" s="25">
        <v>57.82</v>
      </c>
      <c r="CP7" s="25">
        <v>56.72</v>
      </c>
      <c r="CQ7" s="25">
        <v>62.88</v>
      </c>
      <c r="CR7" s="25">
        <v>62.32</v>
      </c>
      <c r="CS7" s="25">
        <v>61.71</v>
      </c>
      <c r="CT7" s="25">
        <v>63.12</v>
      </c>
      <c r="CU7" s="25">
        <v>62.57</v>
      </c>
      <c r="CV7" s="25">
        <v>60.29</v>
      </c>
      <c r="CW7" s="25">
        <v>89.05</v>
      </c>
      <c r="CX7" s="25">
        <v>90.21</v>
      </c>
      <c r="CY7" s="25">
        <v>90.1</v>
      </c>
      <c r="CZ7" s="25">
        <v>89.65</v>
      </c>
      <c r="DA7" s="25">
        <v>91.36</v>
      </c>
      <c r="DB7" s="25">
        <v>90.13</v>
      </c>
      <c r="DC7" s="25">
        <v>90.19</v>
      </c>
      <c r="DD7" s="25">
        <v>90.03</v>
      </c>
      <c r="DE7" s="25">
        <v>90.09</v>
      </c>
      <c r="DF7" s="25">
        <v>90.21</v>
      </c>
      <c r="DG7" s="25">
        <v>90.12</v>
      </c>
      <c r="DH7" s="25">
        <v>47</v>
      </c>
      <c r="DI7" s="25">
        <v>47.93</v>
      </c>
      <c r="DJ7" s="25">
        <v>49.07</v>
      </c>
      <c r="DK7" s="25">
        <v>50.09</v>
      </c>
      <c r="DL7" s="25">
        <v>51.03</v>
      </c>
      <c r="DM7" s="25">
        <v>48.01</v>
      </c>
      <c r="DN7" s="25">
        <v>48.86</v>
      </c>
      <c r="DO7" s="25">
        <v>49.6</v>
      </c>
      <c r="DP7" s="25">
        <v>50.31</v>
      </c>
      <c r="DQ7" s="25">
        <v>50.74</v>
      </c>
      <c r="DR7" s="25">
        <v>50.88</v>
      </c>
      <c r="DS7" s="25">
        <v>17.48</v>
      </c>
      <c r="DT7" s="25">
        <v>20.55</v>
      </c>
      <c r="DU7" s="25">
        <v>23.52</v>
      </c>
      <c r="DV7" s="25">
        <v>25.22</v>
      </c>
      <c r="DW7" s="25">
        <v>26.66</v>
      </c>
      <c r="DX7" s="25">
        <v>16.600000000000001</v>
      </c>
      <c r="DY7" s="25">
        <v>18.510000000000002</v>
      </c>
      <c r="DZ7" s="25">
        <v>20.49</v>
      </c>
      <c r="EA7" s="25">
        <v>21.34</v>
      </c>
      <c r="EB7" s="25">
        <v>23.27</v>
      </c>
      <c r="EC7" s="25">
        <v>22.3</v>
      </c>
      <c r="ED7" s="25">
        <v>0.38</v>
      </c>
      <c r="EE7" s="25">
        <v>0.53</v>
      </c>
      <c r="EF7" s="25">
        <v>0.56000000000000005</v>
      </c>
      <c r="EG7" s="25">
        <v>0.64</v>
      </c>
      <c r="EH7" s="25">
        <v>0.44</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園田　雅樹</dc:creator>
  <cp:lastModifiedBy>高岡市上下水道局</cp:lastModifiedBy>
  <cp:lastPrinted>2023-01-18T02:58:17Z</cp:lastPrinted>
  <dcterms:created xsi:type="dcterms:W3CDTF">2023-01-12T08:46:58Z</dcterms:created>
  <dcterms:modified xsi:type="dcterms:W3CDTF">2023-01-18T02:58:19Z</dcterms:modified>
</cp:coreProperties>
</file>