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6.238\財務係$\財務係共有\11.照会関係\令和04年度\【R050120〆切】公営企業に係る経営比較分析表（令和３年度決算）の分析等について\回答\財務係案\"/>
    </mc:Choice>
  </mc:AlternateContent>
  <workbookProtection workbookAlgorithmName="SHA-512" workbookHashValue="zARrce865+80DpGNIdVfb9g+3M1HzjqnkXVJzfWRHTJzzb6OXUIGDw+U/hmuoy0z7pM/xa18A2DyGhjBz6khRA==" workbookSaltValue="Z1IQ0+h+n0LFS652NvPtX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<sst xmlns="http://schemas.openxmlformats.org/spreadsheetml/2006/main" count="231" uniqueCount="117">
  <si>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</si>
  <si>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</si>
  <si>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</si>
  <si>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</si>
  <si>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</si>
  <si>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</si>
  <si>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</si>
  <si>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</si>
  <si>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</si>
  <si>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</si>
  <si>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</si>
  <si>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</si>
  <si>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</si>
  <si>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</si>
  <si>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</si>
  <si>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</si>
  <si>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</si>
  <si>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</si>
  <si>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</si>
  <si>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</si>
  <si>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</si>
  <si>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</si>
  <si>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</si>
  <si>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</si>
  <si>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</si>
  <si>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</si>
  <si>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</si>
  <si>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</si>
  <si>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</si>
  <si>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</si>
  <si>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</si>
  <si>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</si>
  <si>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</si>
  <si>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</si>
  <si>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</si>
  <si>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</si>
  <si>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</si>
  <si>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</si>
  <si>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</si>
  <si>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</si>
  <si>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</si>
  <si>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</si>
  <si>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</si>
  <si>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</si>
  <si>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</si>
  <si>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</si>
  <si>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</si>
  <si>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</si>
  <si>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</si>
  <si>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</si>
  <si>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</si>
  <si>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</si>
  <si>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</si>
  <si>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</si>
  <si>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</si>
  <si>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</si>
  <si>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</si>
  <si>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</si>
  <si>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</si>
  <si>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</si>
  <si>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</si>
  <si>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</si>
  <si>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</si>
  <si>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</si>
  <si>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</si>
  <si>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</si>
  <si>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</si>
  <si>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</si>
  <si>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</si>
  <si>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</si>
  <si>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</si>
  <si>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</si>
  <si>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</si>
  <si>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</si>
  <si>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</si>
  <si>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</si>
  <si>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</si>
  <si>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</si>
  <si>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</si>
  <si>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</si>
  <si>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</si>
  <si>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</si>
  <si>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</si>
  <si>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</si>
  <si>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</si>
  <si>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</si>
  <si>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</si>
  <si>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</si>
  <si>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</si>
  <si>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</si>
  <si>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</si>
  <si>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</si>
  <si>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</si>
  <si>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</si>
  <si>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</si>
  <si>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</si>
  <si>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</si>
  <si>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</si>
  <si>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</si>
  <si>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</si>
  <si>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</si>
  <si>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</si>
  <si>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</si>
  <si>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</si>
  <si>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</si>
  <si>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</si>
  <si>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</si>
  <si>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</si>
  <si>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</si>
  <si>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</si>
  <si>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</si>
  <si>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</si>
  <si>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</si>
  <si>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</si>
  <si>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・①有形固定資産減価償却率は、平成26年度から地方公営企業法を適用しており、全国・類似団体平均を下回っている。
・②管路老朽化率は、事業着手が比較的浅いため、法定耐用年数を超えた管渠はない。
</t>
    <rPh sb="2" eb="4">
      <t>ユウケイ</t>
    </rPh>
    <rPh sb="4" eb="6">
      <t>コテイ</t>
    </rPh>
    <rPh sb="6" eb="8">
      <t>シサン</t>
    </rPh>
    <rPh sb="8" eb="10">
      <t>ゲンカ</t>
    </rPh>
    <rPh sb="10" eb="12">
      <t>ショウキャク</t>
    </rPh>
    <rPh sb="12" eb="13">
      <t>リツ</t>
    </rPh>
    <rPh sb="15" eb="17">
      <t>ヘイセイ</t>
    </rPh>
    <rPh sb="19" eb="21">
      <t>ネンド</t>
    </rPh>
    <rPh sb="23" eb="25">
      <t>チホウ</t>
    </rPh>
    <rPh sb="25" eb="27">
      <t>コウエイ</t>
    </rPh>
    <rPh sb="27" eb="29">
      <t>キギョウ</t>
    </rPh>
    <rPh sb="29" eb="30">
      <t>ホウ</t>
    </rPh>
    <rPh sb="31" eb="33">
      <t>テキヨウ</t>
    </rPh>
    <rPh sb="38" eb="40">
      <t>ゼンコク</t>
    </rPh>
    <rPh sb="41" eb="43">
      <t>ルイジ</t>
    </rPh>
    <rPh sb="43" eb="45">
      <t>ダンタイ</t>
    </rPh>
    <rPh sb="45" eb="47">
      <t>ヘイキン</t>
    </rPh>
    <rPh sb="48" eb="50">
      <t>シタマワ</t>
    </rPh>
    <rPh sb="58" eb="60">
      <t>カンロ</t>
    </rPh>
    <rPh sb="60" eb="63">
      <t>ロウキュウカ</t>
    </rPh>
    <rPh sb="63" eb="64">
      <t>リツ</t>
    </rPh>
    <rPh sb="66" eb="68">
      <t>ジギョウ</t>
    </rPh>
    <rPh sb="68" eb="70">
      <t>チャクシュ</t>
    </rPh>
    <rPh sb="71" eb="74">
      <t>ヒカクテキ</t>
    </rPh>
    <rPh sb="74" eb="75">
      <t>アサ</t>
    </rPh>
    <rPh sb="79" eb="81">
      <t>ホウテイ</t>
    </rPh>
    <rPh sb="81" eb="83">
      <t>タイヨウ</t>
    </rPh>
    <rPh sb="83" eb="85">
      <t>ネンスウ</t>
    </rPh>
    <rPh sb="86" eb="87">
      <t>コ</t>
    </rPh>
    <rPh sb="89" eb="91">
      <t>カンキョ</t>
    </rPh>
    <phoneticPr fontId="4"/>
  </si>
  <si>
    <t>・①経常収支比率は、黒字を示す100％を上回っており、②累積欠損金も発生しておらず健全な経営状況にあると言える。今後も業務効率化を図る中、健全経営に努めていきたい。
・③流動比率は、全国・類似団体平均を上回っているが、100％を下回っていることからさらなる健全経営に努めていきたい。
・④企業債残高対事業規模比率が全国・類似団体平均を大きく上回っている要因は、投資効率の低い農村部の整備によるものである。ただし、企業債の発行額を企業債償還額以下に抑制しているため、企業債残高は年々減少しており、今後、減少傾向で推移していく。
・⑤経費回収率は、100％を上回っており、適切な使用料水準であるといえる。今後も維持できるよう業務の効率化に努めたい。
・⑦施設利用率は、人口減少により処理水量は減少傾向にある。今後の需要を見極め中、施設規模の見直しを図る必要がある。
・⑧水洗化率は、全国・類似団体平均を上回っている。引き続き、未普及地域整備及び下水道未接続世帯への啓発を図り、普及促進に努めていきたい。</t>
    <rPh sb="2" eb="4">
      <t>ケイジョウ</t>
    </rPh>
    <rPh sb="4" eb="6">
      <t>シュウシ</t>
    </rPh>
    <rPh sb="6" eb="8">
      <t>ヒリツ</t>
    </rPh>
    <rPh sb="10" eb="12">
      <t>クロジ</t>
    </rPh>
    <rPh sb="13" eb="14">
      <t>シメ</t>
    </rPh>
    <rPh sb="20" eb="22">
      <t>ウワマワ</t>
    </rPh>
    <rPh sb="52" eb="53">
      <t>イ</t>
    </rPh>
    <rPh sb="114" eb="115">
      <t>シタ</t>
    </rPh>
    <rPh sb="115" eb="116">
      <t>マワ</t>
    </rPh>
    <rPh sb="128" eb="130">
      <t>ケンゼン</t>
    </rPh>
    <rPh sb="130" eb="132">
      <t>ケイエイ</t>
    </rPh>
    <rPh sb="133" eb="134">
      <t>ツト</t>
    </rPh>
    <rPh sb="144" eb="146">
      <t>キギョウ</t>
    </rPh>
    <rPh sb="146" eb="147">
      <t>サイ</t>
    </rPh>
    <rPh sb="147" eb="149">
      <t>ザンダカ</t>
    </rPh>
    <rPh sb="149" eb="150">
      <t>タイ</t>
    </rPh>
    <rPh sb="150" eb="152">
      <t>ジギョウ</t>
    </rPh>
    <rPh sb="152" eb="154">
      <t>キボ</t>
    </rPh>
    <rPh sb="154" eb="156">
      <t>ヒリツ</t>
    </rPh>
    <rPh sb="167" eb="168">
      <t>オオ</t>
    </rPh>
    <rPh sb="170" eb="172">
      <t>ウワマワ</t>
    </rPh>
    <rPh sb="176" eb="178">
      <t>ヨウイン</t>
    </rPh>
    <rPh sb="180" eb="182">
      <t>トウシ</t>
    </rPh>
    <rPh sb="182" eb="184">
      <t>コウリツ</t>
    </rPh>
    <rPh sb="185" eb="186">
      <t>ヒク</t>
    </rPh>
    <rPh sb="187" eb="189">
      <t>ノウソン</t>
    </rPh>
    <rPh sb="189" eb="190">
      <t>ブ</t>
    </rPh>
    <rPh sb="191" eb="193">
      <t>セイビ</t>
    </rPh>
    <rPh sb="220" eb="222">
      <t>イカ</t>
    </rPh>
    <rPh sb="238" eb="240">
      <t>ネンネン</t>
    </rPh>
    <rPh sb="240" eb="242">
      <t>ゲンショウ</t>
    </rPh>
    <rPh sb="265" eb="267">
      <t>ケイヒ</t>
    </rPh>
    <rPh sb="267" eb="269">
      <t>カイシュウ</t>
    </rPh>
    <rPh sb="269" eb="270">
      <t>リツ</t>
    </rPh>
    <rPh sb="277" eb="279">
      <t>ウワマワ</t>
    </rPh>
    <rPh sb="284" eb="286">
      <t>テキセツ</t>
    </rPh>
    <rPh sb="287" eb="290">
      <t>シヨウリョウ</t>
    </rPh>
    <rPh sb="290" eb="292">
      <t>スイジュン</t>
    </rPh>
    <rPh sb="361" eb="362">
      <t>ナカ</t>
    </rPh>
    <rPh sb="383" eb="385">
      <t>スイセン</t>
    </rPh>
    <rPh sb="385" eb="386">
      <t>カ</t>
    </rPh>
    <rPh sb="389" eb="391">
      <t>ゼンコク</t>
    </rPh>
    <rPh sb="399" eb="401">
      <t>ウワマワ</t>
    </rPh>
    <rPh sb="406" eb="407">
      <t>ヒ</t>
    </rPh>
    <rPh sb="408" eb="409">
      <t>ツヅ</t>
    </rPh>
    <phoneticPr fontId="4"/>
  </si>
  <si>
    <t>・効率的な事業運営に努めた結果、経常収支比率、経費回収率は100％を超え、概ね健全な経営状況にあると言える。しかし、企業債償還金の負担が大きいため流動比率が低く、今後さらなる経営改善が必要である。また、人口減少に伴う使用料収入の減少、施設の老朽化に伴う更新需要の増大など、経営環境は今後ますます厳しくなると予想される。
・未普及地域整備には、多額の投資が必要となることから、効率的な事業運営に努めていく中、上下水道ビジョンに基づき計画的に整備事業を進めていく必要がある。
・令和３年度に、本市の経営戦略である「高岡市上下水道ビジョン」の見直しを行っており、後期事業目標を達成するために計画的に取り組んでいく。</t>
    <rPh sb="50" eb="51">
      <t>イ</t>
    </rPh>
    <rPh sb="58" eb="60">
      <t>キギョウ</t>
    </rPh>
    <rPh sb="60" eb="61">
      <t>サイ</t>
    </rPh>
    <rPh sb="61" eb="63">
      <t>ショウカン</t>
    </rPh>
    <rPh sb="63" eb="64">
      <t>キン</t>
    </rPh>
    <rPh sb="161" eb="164">
      <t>ミフキュウ</t>
    </rPh>
    <rPh sb="164" eb="166">
      <t>チイキ</t>
    </rPh>
    <rPh sb="166" eb="168">
      <t>セイビ</t>
    </rPh>
    <rPh sb="171" eb="173">
      <t>タガク</t>
    </rPh>
    <rPh sb="174" eb="176">
      <t>トウシ</t>
    </rPh>
    <rPh sb="177" eb="179">
      <t>ヒツヨウ</t>
    </rPh>
    <rPh sb="201" eb="202">
      <t>ナカ</t>
    </rPh>
    <rPh sb="203" eb="205">
      <t>ジョウゲ</t>
    </rPh>
    <rPh sb="205" eb="207">
      <t>スイドウ</t>
    </rPh>
    <rPh sb="212" eb="213">
      <t>モト</t>
    </rPh>
    <rPh sb="215" eb="218">
      <t>ケイカクテキ</t>
    </rPh>
    <rPh sb="219" eb="221">
      <t>セイビ</t>
    </rPh>
    <rPh sb="221" eb="223">
      <t>ジギョウ</t>
    </rPh>
    <rPh sb="224" eb="225">
      <t>スス</t>
    </rPh>
    <rPh sb="229" eb="231">
      <t>ヒツヨウ</t>
    </rPh>
    <rPh sb="292" eb="295">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</si>
</sst>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71-481A-A16B-91F1D06591B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2B71-481A-A16B-91F1D06591B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37.770000000000003</c:v>
                </c:pt>
                <c:pt idx="1">
                  <c:v>35.86</c:v>
                </c:pt>
                <c:pt idx="2">
                  <c:v>33.36</c:v>
                </c:pt>
                <c:pt idx="3">
                  <c:v>33.229999999999997</c:v>
                </c:pt>
                <c:pt idx="4">
                  <c:v>33.549999999999997</c:v>
                </c:pt>
              </c:numCache>
            </c:numRef>
          </c:val>
          <c:extLst>
            <c:ext xmlns:c16="http://schemas.microsoft.com/office/drawing/2014/chart" uri="{C3380CC4-5D6E-409C-BE32-E72D297353CC}">
              <c16:uniqueId val="{00000000-A524-4581-A666-4B5BEA72A8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A524-4581-A666-4B5BEA72A8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85.52</c:v>
                </c:pt>
                <c:pt idx="1">
                  <c:v>86.62</c:v>
                </c:pt>
                <c:pt idx="2">
                  <c:v>87.17</c:v>
                </c:pt>
                <c:pt idx="3">
                  <c:v>87.56</c:v>
                </c:pt>
                <c:pt idx="4">
                  <c:v>88.16</c:v>
                </c:pt>
              </c:numCache>
            </c:numRef>
          </c:val>
          <c:extLst>
            <c:ext xmlns:c16="http://schemas.microsoft.com/office/drawing/2014/chart" uri="{C3380CC4-5D6E-409C-BE32-E72D297353CC}">
              <c16:uniqueId val="{00000000-1CD4-4DCF-80B5-A2A4BE95F3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1CD4-4DCF-80B5-A2A4BE95F3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108.93</c:v>
                </c:pt>
                <c:pt idx="1">
                  <c:v>104.53</c:v>
                </c:pt>
                <c:pt idx="2">
                  <c:v>100</c:v>
                </c:pt>
                <c:pt idx="3">
                  <c:v>100.01</c:v>
                </c:pt>
                <c:pt idx="4">
                  <c:v>100.01</c:v>
                </c:pt>
              </c:numCache>
            </c:numRef>
          </c:val>
          <c:extLst>
            <c:ext xmlns:c16="http://schemas.microsoft.com/office/drawing/2014/chart" uri="{C3380CC4-5D6E-409C-BE32-E72D297353CC}">
              <c16:uniqueId val="{00000000-9A74-4E6A-BABF-DF73047008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9A74-4E6A-BABF-DF73047008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8.8699999999999992</c:v>
                </c:pt>
                <c:pt idx="1">
                  <c:v>10.95</c:v>
                </c:pt>
                <c:pt idx="2">
                  <c:v>12.87</c:v>
                </c:pt>
                <c:pt idx="3">
                  <c:v>14.86</c:v>
                </c:pt>
                <c:pt idx="4">
                  <c:v>16.829999999999998</c:v>
                </c:pt>
              </c:numCache>
            </c:numRef>
          </c:val>
          <c:extLst>
            <c:ext xmlns:c16="http://schemas.microsoft.com/office/drawing/2014/chart" uri="{C3380CC4-5D6E-409C-BE32-E72D297353CC}">
              <c16:uniqueId val="{00000000-4124-49BE-9B36-EE481264BF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4124-49BE-9B36-EE481264BF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BF-4EC2-8B90-2FBA28CC55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93BF-4EC2-8B90-2FBA28CC55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11.31</c:v>
                </c:pt>
                <c:pt idx="1">
                  <c:v>0</c:v>
                </c:pt>
                <c:pt idx="2">
                  <c:v>0</c:v>
                </c:pt>
                <c:pt idx="3">
                  <c:v>0</c:v>
                </c:pt>
                <c:pt idx="4">
                  <c:v>0</c:v>
                </c:pt>
              </c:numCache>
            </c:numRef>
          </c:val>
          <c:extLst>
            <c:ext xmlns:c16="http://schemas.microsoft.com/office/drawing/2014/chart" uri="{C3380CC4-5D6E-409C-BE32-E72D297353CC}">
              <c16:uniqueId val="{00000000-938E-4B75-BEA1-2A7F3E3F09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938E-4B75-BEA1-2A7F3E3F09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74.16</c:v>
                </c:pt>
                <c:pt idx="1">
                  <c:v>80.040000000000006</c:v>
                </c:pt>
                <c:pt idx="2">
                  <c:v>89.85</c:v>
                </c:pt>
                <c:pt idx="3">
                  <c:v>91.17</c:v>
                </c:pt>
                <c:pt idx="4">
                  <c:v>89.04</c:v>
                </c:pt>
              </c:numCache>
            </c:numRef>
          </c:val>
          <c:extLst>
            <c:ext xmlns:c16="http://schemas.microsoft.com/office/drawing/2014/chart" uri="{C3380CC4-5D6E-409C-BE32-E72D297353CC}">
              <c16:uniqueId val="{00000000-7EC1-4F29-80ED-96CBA8497DE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7EC1-4F29-80ED-96CBA8497DE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2213.1999999999998</c:v>
                </c:pt>
                <c:pt idx="1">
                  <c:v>2198.4499999999998</c:v>
                </c:pt>
                <c:pt idx="2">
                  <c:v>2194.73</c:v>
                </c:pt>
                <c:pt idx="3">
                  <c:v>2156.98</c:v>
                </c:pt>
                <c:pt idx="4">
                  <c:v>2107.36</c:v>
                </c:pt>
              </c:numCache>
            </c:numRef>
          </c:val>
          <c:extLst>
            <c:ext xmlns:c16="http://schemas.microsoft.com/office/drawing/2014/chart" uri="{C3380CC4-5D6E-409C-BE32-E72D297353CC}">
              <c16:uniqueId val="{00000000-872F-4FBB-BFDB-4FF9658BF0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872F-4FBB-BFDB-4FF9658BF0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105.42</c:v>
                </c:pt>
                <c:pt idx="4">
                  <c:v>102.8</c:v>
                </c:pt>
              </c:numCache>
            </c:numRef>
          </c:val>
          <c:extLst>
            <c:ext xmlns:c16="http://schemas.microsoft.com/office/drawing/2014/chart" uri="{C3380CC4-5D6E-409C-BE32-E72D297353CC}">
              <c16:uniqueId val="{00000000-FF8B-421D-B6E7-D2211E2281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FF8B-421D-B6E7-D2211E2281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193.4</c:v>
                </c:pt>
                <c:pt idx="1">
                  <c:v>193.16</c:v>
                </c:pt>
                <c:pt idx="2">
                  <c:v>192.6</c:v>
                </c:pt>
                <c:pt idx="3">
                  <c:v>181.48</c:v>
                </c:pt>
                <c:pt idx="4">
                  <c:v>185.93</c:v>
                </c:pt>
              </c:numCache>
            </c:numRef>
          </c:val>
          <c:extLst>
            <c:ext xmlns:c16="http://schemas.microsoft.com/office/drawing/2014/chart" uri="{C3380CC4-5D6E-409C-BE32-E72D297353CC}">
              <c16:uniqueId val="{00000000-E430-444F-9016-BE537C25CE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E430-444F-9016-BE537C25CE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F66" zoomScaleNormal="100" workbookViewId="0">
      <selection activeCell="CA76" sqref="CA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高岡市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自治体職員</v>
      </c>
      <c r="AE8" s="41"/>
      <c r="AF8" s="41"/>
      <c r="AG8" s="41"/>
      <c r="AH8" s="41"/>
      <c r="AI8" s="41"/>
      <c r="AJ8" s="41"/>
      <c r="AK8" s="3"/>
      <c r="AL8" s="42">
        <f>データ!S6</f>
        <v>167216</v>
      </c>
      <c r="AM8" s="42"/>
      <c r="AN8" s="42"/>
      <c r="AO8" s="42"/>
      <c r="AP8" s="42"/>
      <c r="AQ8" s="42"/>
      <c r="AR8" s="42"/>
      <c r="AS8" s="42"/>
      <c r="AT8" s="35">
        <f>データ!T6</f>
        <v>209.57</v>
      </c>
      <c r="AU8" s="35"/>
      <c r="AV8" s="35"/>
      <c r="AW8" s="35"/>
      <c r="AX8" s="35"/>
      <c r="AY8" s="35"/>
      <c r="AZ8" s="35"/>
      <c r="BA8" s="35"/>
      <c r="BB8" s="35">
        <f>データ!U6</f>
        <v>797.9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42.47</v>
      </c>
      <c r="J10" s="35"/>
      <c r="K10" s="35"/>
      <c r="L10" s="35"/>
      <c r="M10" s="35"/>
      <c r="N10" s="35"/>
      <c r="O10" s="35"/>
      <c r="P10" s="35">
        <f>データ!P6</f>
        <v>17.809999999999999</v>
      </c>
      <c r="Q10" s="35"/>
      <c r="R10" s="35"/>
      <c r="S10" s="35"/>
      <c r="T10" s="35"/>
      <c r="U10" s="35"/>
      <c r="V10" s="35"/>
      <c r="W10" s="35">
        <f>データ!Q6</f>
        <v>78.73</v>
      </c>
      <c r="X10" s="35"/>
      <c r="Y10" s="35"/>
      <c r="Z10" s="35"/>
      <c r="AA10" s="35"/>
      <c r="AB10" s="35"/>
      <c r="AC10" s="35"/>
      <c r="AD10" s="42">
        <f>データ!R6</f>
        <v>3476</v>
      </c>
      <c r="AE10" s="42"/>
      <c r="AF10" s="42"/>
      <c r="AG10" s="42"/>
      <c r="AH10" s="42"/>
      <c r="AI10" s="42"/>
      <c r="AJ10" s="42"/>
      <c r="AK10" s="2"/>
      <c r="AL10" s="42">
        <f>データ!V6</f>
        <v>29673</v>
      </c>
      <c r="AM10" s="42"/>
      <c r="AN10" s="42"/>
      <c r="AO10" s="42"/>
      <c r="AP10" s="42"/>
      <c r="AQ10" s="42"/>
      <c r="AR10" s="42"/>
      <c r="AS10" s="42"/>
      <c r="AT10" s="35">
        <f>データ!W6</f>
        <v>11.31</v>
      </c>
      <c r="AU10" s="35"/>
      <c r="AV10" s="35"/>
      <c r="AW10" s="35"/>
      <c r="AX10" s="35"/>
      <c r="AY10" s="35"/>
      <c r="AZ10" s="35"/>
      <c r="BA10" s="35"/>
      <c r="BB10" s="35">
        <f>データ!X6</f>
        <v>2623.61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1"/>
      <c r="BM63" s="62"/>
      <c r="BN63" s="62"/>
      <c r="BO63" s="62"/>
      <c r="BP63" s="62"/>
      <c r="BQ63" s="62"/>
      <c r="BR63" s="62"/>
      <c r="BS63" s="62"/>
      <c r="BT63" s="62"/>
      <c r="BU63" s="62"/>
      <c r="BV63" s="62"/>
      <c r="BW63" s="62"/>
      <c r="BX63" s="62"/>
      <c r="BY63" s="62"/>
      <c r="BZ63" s="6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AFgzasA+PMFezaTSuMVUn2VhX0p0axARfLjXLpyZam/3P1dsDsyY16nQ8Npu0YHcTzZbokdrzHo1OohUnW1K7g==" saltValue="GZuykPy9iWXW2RW43nJf9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162027</v>
      </c>
      <c r="D6" s="19">
        <f t="shared" si="3"/>
        <v>46</v>
      </c>
      <c r="E6" s="19">
        <f t="shared" si="3"/>
        <v>17</v>
      </c>
      <c r="F6" s="19">
        <f t="shared" si="3"/>
        <v>4</v>
      </c>
      <c r="G6" s="19">
        <f t="shared" si="3"/>
        <v>0</v>
      </c>
      <c r="H6" s="19" t="str">
        <f t="shared" si="3"/>
        <v>富山県　高岡市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42.47</v>
      </c>
      <c r="P6" s="20">
        <f t="shared" si="3"/>
        <v>17.809999999999999</v>
      </c>
      <c r="Q6" s="20">
        <f t="shared" si="3"/>
        <v>78.73</v>
      </c>
      <c r="R6" s="20">
        <f t="shared" si="3"/>
        <v>3476</v>
      </c>
      <c r="S6" s="20">
        <f t="shared" si="3"/>
        <v>167216</v>
      </c>
      <c r="T6" s="20">
        <f t="shared" si="3"/>
        <v>209.57</v>
      </c>
      <c r="U6" s="20">
        <f t="shared" si="3"/>
        <v>797.9</v>
      </c>
      <c r="V6" s="20">
        <f t="shared" si="3"/>
        <v>29673</v>
      </c>
      <c r="W6" s="20">
        <f t="shared" si="3"/>
        <v>11.31</v>
      </c>
      <c r="X6" s="20">
        <f t="shared" si="3"/>
        <v>2623.61</v>
      </c>
      <c r="Y6" s="21">
        <f>IF(Y7="",NA(),Y7)</f>
        <v>108.93</v>
      </c>
      <c r="Z6" s="21">
        <f t="shared" ref="Z6:AH6" si="4">IF(Z7="",NA(),Z7)</f>
        <v>104.53</v>
      </c>
      <c r="AA6" s="21">
        <f t="shared" si="4"/>
        <v>100</v>
      </c>
      <c r="AB6" s="21">
        <f t="shared" si="4"/>
        <v>100.01</v>
      </c>
      <c r="AC6" s="21">
        <f t="shared" si="4"/>
        <v>100.01</v>
      </c>
      <c r="AD6" s="21">
        <f t="shared" si="4"/>
        <v>102.13</v>
      </c>
      <c r="AE6" s="21">
        <f t="shared" si="4"/>
        <v>101.72</v>
      </c>
      <c r="AF6" s="21">
        <f t="shared" si="4"/>
        <v>102.73</v>
      </c>
      <c r="AG6" s="21">
        <f t="shared" si="4"/>
        <v>105.78</v>
      </c>
      <c r="AH6" s="21">
        <f t="shared" si="4"/>
        <v>106.09</v>
      </c>
      <c r="AI6" s="20" t="str">
        <f>IF(AI7="","",IF(AI7="-","【-】","【"&amp;SUBSTITUTE(TEXT(AI7,"#,##0.00"),"-","△")&amp;"】"))</f>
        <v>【105.35】</v>
      </c>
      <c r="AJ6" s="21">
        <f>IF(AJ7="",NA(),AJ7)</f>
        <v>11.31</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74.16</v>
      </c>
      <c r="AV6" s="21">
        <f t="shared" ref="AV6:BD6" si="6">IF(AV7="",NA(),AV7)</f>
        <v>80.040000000000006</v>
      </c>
      <c r="AW6" s="21">
        <f t="shared" si="6"/>
        <v>89.85</v>
      </c>
      <c r="AX6" s="21">
        <f t="shared" si="6"/>
        <v>91.17</v>
      </c>
      <c r="AY6" s="21">
        <f t="shared" si="6"/>
        <v>89.04</v>
      </c>
      <c r="AZ6" s="21">
        <f t="shared" si="6"/>
        <v>47.44</v>
      </c>
      <c r="BA6" s="21">
        <f t="shared" si="6"/>
        <v>49.18</v>
      </c>
      <c r="BB6" s="21">
        <f t="shared" si="6"/>
        <v>47.72</v>
      </c>
      <c r="BC6" s="21">
        <f t="shared" si="6"/>
        <v>44.24</v>
      </c>
      <c r="BD6" s="21">
        <f t="shared" si="6"/>
        <v>43.07</v>
      </c>
      <c r="BE6" s="20" t="str">
        <f>IF(BE7="","",IF(BE7="-","【-】","【"&amp;SUBSTITUTE(TEXT(BE7,"#,##0.00"),"-","△")&amp;"】"))</f>
        <v>【44.07】</v>
      </c>
      <c r="BF6" s="21">
        <f>IF(BF7="",NA(),BF7)</f>
        <v>2213.1999999999998</v>
      </c>
      <c r="BG6" s="21">
        <f t="shared" ref="BG6:BO6" si="7">IF(BG7="",NA(),BG7)</f>
        <v>2198.4499999999998</v>
      </c>
      <c r="BH6" s="21">
        <f t="shared" si="7"/>
        <v>2194.73</v>
      </c>
      <c r="BI6" s="21">
        <f t="shared" si="7"/>
        <v>2156.98</v>
      </c>
      <c r="BJ6" s="21">
        <f t="shared" si="7"/>
        <v>2107.36</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v>
      </c>
      <c r="BR6" s="21">
        <f t="shared" ref="BR6:BZ6" si="8">IF(BR7="",NA(),BR7)</f>
        <v>100</v>
      </c>
      <c r="BS6" s="21">
        <f t="shared" si="8"/>
        <v>100</v>
      </c>
      <c r="BT6" s="21">
        <f t="shared" si="8"/>
        <v>105.42</v>
      </c>
      <c r="BU6" s="21">
        <f t="shared" si="8"/>
        <v>102.8</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193.4</v>
      </c>
      <c r="CC6" s="21">
        <f t="shared" ref="CC6:CK6" si="9">IF(CC7="",NA(),CC7)</f>
        <v>193.16</v>
      </c>
      <c r="CD6" s="21">
        <f t="shared" si="9"/>
        <v>192.6</v>
      </c>
      <c r="CE6" s="21">
        <f t="shared" si="9"/>
        <v>181.48</v>
      </c>
      <c r="CF6" s="21">
        <f t="shared" si="9"/>
        <v>185.93</v>
      </c>
      <c r="CG6" s="21">
        <f t="shared" si="9"/>
        <v>221.81</v>
      </c>
      <c r="CH6" s="21">
        <f t="shared" si="9"/>
        <v>230.02</v>
      </c>
      <c r="CI6" s="21">
        <f t="shared" si="9"/>
        <v>228.47</v>
      </c>
      <c r="CJ6" s="21">
        <f t="shared" si="9"/>
        <v>224.88</v>
      </c>
      <c r="CK6" s="21">
        <f t="shared" si="9"/>
        <v>228.64</v>
      </c>
      <c r="CL6" s="20" t="str">
        <f>IF(CL7="","",IF(CL7="-","【-】","【"&amp;SUBSTITUTE(TEXT(CL7,"#,##0.00"),"-","△")&amp;"】"))</f>
        <v>【216.39】</v>
      </c>
      <c r="CM6" s="21">
        <f>IF(CM7="",NA(),CM7)</f>
        <v>37.770000000000003</v>
      </c>
      <c r="CN6" s="21">
        <f t="shared" ref="CN6:CV6" si="10">IF(CN7="",NA(),CN7)</f>
        <v>35.86</v>
      </c>
      <c r="CO6" s="21">
        <f t="shared" si="10"/>
        <v>33.36</v>
      </c>
      <c r="CP6" s="21">
        <f t="shared" si="10"/>
        <v>33.229999999999997</v>
      </c>
      <c r="CQ6" s="21">
        <f t="shared" si="10"/>
        <v>33.549999999999997</v>
      </c>
      <c r="CR6" s="21">
        <f t="shared" si="10"/>
        <v>43.36</v>
      </c>
      <c r="CS6" s="21">
        <f t="shared" si="10"/>
        <v>42.56</v>
      </c>
      <c r="CT6" s="21">
        <f t="shared" si="10"/>
        <v>42.47</v>
      </c>
      <c r="CU6" s="21">
        <f t="shared" si="10"/>
        <v>42.4</v>
      </c>
      <c r="CV6" s="21">
        <f t="shared" si="10"/>
        <v>42.28</v>
      </c>
      <c r="CW6" s="20" t="str">
        <f>IF(CW7="","",IF(CW7="-","【-】","【"&amp;SUBSTITUTE(TEXT(CW7,"#,##0.00"),"-","△")&amp;"】"))</f>
        <v>【42.57】</v>
      </c>
      <c r="CX6" s="21">
        <f>IF(CX7="",NA(),CX7)</f>
        <v>85.52</v>
      </c>
      <c r="CY6" s="21">
        <f t="shared" ref="CY6:DG6" si="11">IF(CY7="",NA(),CY7)</f>
        <v>86.62</v>
      </c>
      <c r="CZ6" s="21">
        <f t="shared" si="11"/>
        <v>87.17</v>
      </c>
      <c r="DA6" s="21">
        <f t="shared" si="11"/>
        <v>87.56</v>
      </c>
      <c r="DB6" s="21">
        <f t="shared" si="11"/>
        <v>88.16</v>
      </c>
      <c r="DC6" s="21">
        <f t="shared" si="11"/>
        <v>83.06</v>
      </c>
      <c r="DD6" s="21">
        <f t="shared" si="11"/>
        <v>83.32</v>
      </c>
      <c r="DE6" s="21">
        <f t="shared" si="11"/>
        <v>83.75</v>
      </c>
      <c r="DF6" s="21">
        <f t="shared" si="11"/>
        <v>84.19</v>
      </c>
      <c r="DG6" s="21">
        <f t="shared" si="11"/>
        <v>84.34</v>
      </c>
      <c r="DH6" s="20" t="str">
        <f>IF(DH7="","",IF(DH7="-","【-】","【"&amp;SUBSTITUTE(TEXT(DH7,"#,##0.00"),"-","△")&amp;"】"))</f>
        <v>【85.24】</v>
      </c>
      <c r="DI6" s="21">
        <f>IF(DI7="",NA(),DI7)</f>
        <v>8.8699999999999992</v>
      </c>
      <c r="DJ6" s="21">
        <f t="shared" ref="DJ6:DR6" si="12">IF(DJ7="",NA(),DJ7)</f>
        <v>10.95</v>
      </c>
      <c r="DK6" s="21">
        <f t="shared" si="12"/>
        <v>12.87</v>
      </c>
      <c r="DL6" s="21">
        <f t="shared" si="12"/>
        <v>14.86</v>
      </c>
      <c r="DM6" s="21">
        <f t="shared" si="12"/>
        <v>16.829999999999998</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162027</v>
      </c>
      <c r="D7" s="23">
        <v>46</v>
      </c>
      <c r="E7" s="23">
        <v>17</v>
      </c>
      <c r="F7" s="23">
        <v>4</v>
      </c>
      <c r="G7" s="23">
        <v>0</v>
      </c>
      <c r="H7" s="23" t="s">
        <v>96</v>
      </c>
      <c r="I7" s="23" t="s">
        <v>97</v>
      </c>
      <c r="J7" s="23" t="s">
        <v>98</v>
      </c>
      <c r="K7" s="23" t="s">
        <v>99</v>
      </c>
      <c r="L7" s="23" t="s">
        <v>100</v>
      </c>
      <c r="M7" s="23" t="s">
        <v>101</v>
      </c>
      <c r="N7" s="24" t="s">
        <v>102</v>
      </c>
      <c r="O7" s="24">
        <v>42.47</v>
      </c>
      <c r="P7" s="24">
        <v>17.809999999999999</v>
      </c>
      <c r="Q7" s="24">
        <v>78.73</v>
      </c>
      <c r="R7" s="24">
        <v>3476</v>
      </c>
      <c r="S7" s="24">
        <v>167216</v>
      </c>
      <c r="T7" s="24">
        <v>209.57</v>
      </c>
      <c r="U7" s="24">
        <v>797.9</v>
      </c>
      <c r="V7" s="24">
        <v>29673</v>
      </c>
      <c r="W7" s="24">
        <v>11.31</v>
      </c>
      <c r="X7" s="24">
        <v>2623.61</v>
      </c>
      <c r="Y7" s="24">
        <v>108.93</v>
      </c>
      <c r="Z7" s="24">
        <v>104.53</v>
      </c>
      <c r="AA7" s="24">
        <v>100</v>
      </c>
      <c r="AB7" s="24">
        <v>100.01</v>
      </c>
      <c r="AC7" s="24">
        <v>100.01</v>
      </c>
      <c r="AD7" s="24">
        <v>102.13</v>
      </c>
      <c r="AE7" s="24">
        <v>101.72</v>
      </c>
      <c r="AF7" s="24">
        <v>102.73</v>
      </c>
      <c r="AG7" s="24">
        <v>105.78</v>
      </c>
      <c r="AH7" s="24">
        <v>106.09</v>
      </c>
      <c r="AI7" s="24">
        <v>105.35</v>
      </c>
      <c r="AJ7" s="24">
        <v>11.31</v>
      </c>
      <c r="AK7" s="24">
        <v>0</v>
      </c>
      <c r="AL7" s="24">
        <v>0</v>
      </c>
      <c r="AM7" s="24">
        <v>0</v>
      </c>
      <c r="AN7" s="24">
        <v>0</v>
      </c>
      <c r="AO7" s="24">
        <v>109.51</v>
      </c>
      <c r="AP7" s="24">
        <v>112.88</v>
      </c>
      <c r="AQ7" s="24">
        <v>94.97</v>
      </c>
      <c r="AR7" s="24">
        <v>63.96</v>
      </c>
      <c r="AS7" s="24">
        <v>69.42</v>
      </c>
      <c r="AT7" s="24">
        <v>63.89</v>
      </c>
      <c r="AU7" s="24">
        <v>74.16</v>
      </c>
      <c r="AV7" s="24">
        <v>80.040000000000006</v>
      </c>
      <c r="AW7" s="24">
        <v>89.85</v>
      </c>
      <c r="AX7" s="24">
        <v>91.17</v>
      </c>
      <c r="AY7" s="24">
        <v>89.04</v>
      </c>
      <c r="AZ7" s="24">
        <v>47.44</v>
      </c>
      <c r="BA7" s="24">
        <v>49.18</v>
      </c>
      <c r="BB7" s="24">
        <v>47.72</v>
      </c>
      <c r="BC7" s="24">
        <v>44.24</v>
      </c>
      <c r="BD7" s="24">
        <v>43.07</v>
      </c>
      <c r="BE7" s="24">
        <v>44.07</v>
      </c>
      <c r="BF7" s="24">
        <v>2213.1999999999998</v>
      </c>
      <c r="BG7" s="24">
        <v>2198.4499999999998</v>
      </c>
      <c r="BH7" s="24">
        <v>2194.73</v>
      </c>
      <c r="BI7" s="24">
        <v>2156.98</v>
      </c>
      <c r="BJ7" s="24">
        <v>2107.36</v>
      </c>
      <c r="BK7" s="24">
        <v>1243.71</v>
      </c>
      <c r="BL7" s="24">
        <v>1194.1500000000001</v>
      </c>
      <c r="BM7" s="24">
        <v>1206.79</v>
      </c>
      <c r="BN7" s="24">
        <v>1258.43</v>
      </c>
      <c r="BO7" s="24">
        <v>1163.75</v>
      </c>
      <c r="BP7" s="24">
        <v>1201.79</v>
      </c>
      <c r="BQ7" s="24">
        <v>100</v>
      </c>
      <c r="BR7" s="24">
        <v>100</v>
      </c>
      <c r="BS7" s="24">
        <v>100</v>
      </c>
      <c r="BT7" s="24">
        <v>105.42</v>
      </c>
      <c r="BU7" s="24">
        <v>102.8</v>
      </c>
      <c r="BV7" s="24">
        <v>74.3</v>
      </c>
      <c r="BW7" s="24">
        <v>72.260000000000005</v>
      </c>
      <c r="BX7" s="24">
        <v>71.84</v>
      </c>
      <c r="BY7" s="24">
        <v>73.36</v>
      </c>
      <c r="BZ7" s="24">
        <v>72.599999999999994</v>
      </c>
      <c r="CA7" s="24">
        <v>75.31</v>
      </c>
      <c r="CB7" s="24">
        <v>193.4</v>
      </c>
      <c r="CC7" s="24">
        <v>193.16</v>
      </c>
      <c r="CD7" s="24">
        <v>192.6</v>
      </c>
      <c r="CE7" s="24">
        <v>181.48</v>
      </c>
      <c r="CF7" s="24">
        <v>185.93</v>
      </c>
      <c r="CG7" s="24">
        <v>221.81</v>
      </c>
      <c r="CH7" s="24">
        <v>230.02</v>
      </c>
      <c r="CI7" s="24">
        <v>228.47</v>
      </c>
      <c r="CJ7" s="24">
        <v>224.88</v>
      </c>
      <c r="CK7" s="24">
        <v>228.64</v>
      </c>
      <c r="CL7" s="24">
        <v>216.39</v>
      </c>
      <c r="CM7" s="24">
        <v>37.770000000000003</v>
      </c>
      <c r="CN7" s="24">
        <v>35.86</v>
      </c>
      <c r="CO7" s="24">
        <v>33.36</v>
      </c>
      <c r="CP7" s="24">
        <v>33.229999999999997</v>
      </c>
      <c r="CQ7" s="24">
        <v>33.549999999999997</v>
      </c>
      <c r="CR7" s="24">
        <v>43.36</v>
      </c>
      <c r="CS7" s="24">
        <v>42.56</v>
      </c>
      <c r="CT7" s="24">
        <v>42.47</v>
      </c>
      <c r="CU7" s="24">
        <v>42.4</v>
      </c>
      <c r="CV7" s="24">
        <v>42.28</v>
      </c>
      <c r="CW7" s="24">
        <v>42.57</v>
      </c>
      <c r="CX7" s="24">
        <v>85.52</v>
      </c>
      <c r="CY7" s="24">
        <v>86.62</v>
      </c>
      <c r="CZ7" s="24">
        <v>87.17</v>
      </c>
      <c r="DA7" s="24">
        <v>87.56</v>
      </c>
      <c r="DB7" s="24">
        <v>88.16</v>
      </c>
      <c r="DC7" s="24">
        <v>83.06</v>
      </c>
      <c r="DD7" s="24">
        <v>83.32</v>
      </c>
      <c r="DE7" s="24">
        <v>83.75</v>
      </c>
      <c r="DF7" s="24">
        <v>84.19</v>
      </c>
      <c r="DG7" s="24">
        <v>84.34</v>
      </c>
      <c r="DH7" s="24">
        <v>85.24</v>
      </c>
      <c r="DI7" s="24">
        <v>8.8699999999999992</v>
      </c>
      <c r="DJ7" s="24">
        <v>10.95</v>
      </c>
      <c r="DK7" s="24">
        <v>12.87</v>
      </c>
      <c r="DL7" s="24">
        <v>14.86</v>
      </c>
      <c r="DM7" s="24">
        <v>16.829999999999998</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高岡市上下水道局</cp:lastModifiedBy>
  <cp:lastPrinted>2023-01-18T03:05:41Z</cp:lastPrinted>
  <dcterms:modified xsi:type="dcterms:W3CDTF">2023-01-18T03:05:41Z</dcterms:modified>
</cp:coreProperties>
</file>