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6.238\財務係$\財務係共有\11.照会関係\令和04年度\【R050120〆切】公営企業に係る経営比較分析表（令和３年度決算）の分析等について\回答\財務係案\"/>
    </mc:Choice>
  </mc:AlternateContent>
  <workbookProtection workbookAlgorithmName="SHA-512" workbookHashValue="snwEykzQegPVOV0EYjpi6nFTRoMEHgrwd1aW9jlh1wWRUoC7yTyygG8WeUyftmLkVwVSI6sDxf84ww0nGQzi9w==" workbookSaltValue="BfBcLGUjg55FtEFXq1C6A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<sst xmlns="http://schemas.openxmlformats.org/spreadsheetml/2006/main" count="231" uniqueCount="117">
  <si>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</si>
  <si>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</si>
  <si>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</si>
  <si>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</si>
  <si>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</si>
  <si>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</si>
  <si>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</si>
  <si>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</si>
  <si>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</si>
  <si>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</si>
  <si>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</si>
  <si>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</si>
  <si>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</si>
  <si>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</si>
  <si>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</si>
  <si>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</si>
  <si>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</si>
  <si>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</si>
  <si>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</si>
  <si>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</si>
  <si>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</si>
  <si>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</si>
  <si>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</si>
  <si>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</si>
  <si>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</si>
  <si>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</si>
  <si>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</si>
  <si>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</si>
  <si>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</si>
  <si>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</si>
  <si>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</si>
  <si>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</si>
  <si>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</si>
  <si>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</si>
  <si>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</si>
  <si>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</si>
  <si>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</si>
  <si>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</si>
  <si>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</si>
  <si>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</si>
  <si>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</si>
  <si>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</si>
  <si>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</si>
  <si>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</si>
  <si>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</si>
  <si>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</si>
  <si>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</si>
  <si>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</si>
  <si>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</si>
  <si>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</si>
  <si>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</si>
  <si>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</si>
  <si>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</si>
  <si>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</si>
  <si>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</si>
  <si>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</si>
  <si>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</si>
  <si>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</si>
  <si>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</si>
  <si>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</si>
  <si>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</si>
  <si>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</si>
  <si>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</si>
  <si>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</si>
  <si>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</si>
  <si>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</si>
  <si>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</si>
  <si>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</si>
  <si>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</si>
  <si>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</si>
  <si>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</si>
  <si>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</si>
  <si>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</si>
  <si>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</si>
  <si>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</si>
  <si>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</si>
  <si>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</si>
  <si>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</si>
  <si>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</si>
  <si>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</si>
  <si>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</si>
  <si>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</si>
  <si>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</si>
  <si>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</si>
  <si>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</si>
  <si>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</si>
  <si>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</si>
  <si>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</si>
  <si>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</si>
  <si>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</si>
  <si>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</si>
  <si>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</si>
  <si>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</si>
  <si>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</si>
  <si>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</si>
  <si>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</si>
  <si>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</si>
  <si>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</si>
  <si>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</si>
  <si>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</si>
  <si>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</si>
  <si>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</si>
  <si>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</si>
  <si>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</si>
  <si>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</si>
  <si>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</si>
  <si>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</si>
  <si>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</si>
  <si>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</si>
  <si>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</si>
  <si>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</si>
  <si>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</si>
  <si>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</si>
  <si>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</si>
  <si>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・①有形固定資産減価償却率は、平成26年度から地方公営企業法を適用しており、類似団体平均を下回っている。
・②管路老朽化率は、事業着手が比較的浅いため、法定耐用年数を超えた管渠はない。
</t>
    <phoneticPr fontId="4"/>
  </si>
  <si>
    <t>・①経常収支比率は、100％を保持し、②累積欠損金は発生しておらず健全な経営状況にあると言える。今後も業務効率化を図る中、健全経営に努めていきたい。
・③流動比率は、企業債の償還金が大きく、全国・類似団体平均よりも低い水準にある。
・④企業債残高対事業規模比率は、全国・類似団体平均を上回っているものの、企業債の発行額を企業債償還額以下に抑制しているため、企業債残高は年々減少しており、今後も減少傾向で推移していく。
・⑤経費回収率は、100％となっており、適切な使用料水準であると言える。今後も業務の効率化を図る中、使用料水準を維持できるよう努めていきたい。
・⑦施設利用率は、全国・類似団体平均を上回っているが、人口減少により処理水量は減少傾向にある。今後の需要を見極める中、施設規模の見直しを図る必要がある。
・⑧水洗化率は、全国・類似団体平均を上回っているものの、水洗化人口は、人口減少に伴い減少傾向にある。</t>
    <rPh sb="44" eb="45">
      <t>イ</t>
    </rPh>
    <rPh sb="229" eb="231">
      <t>テキセツ</t>
    </rPh>
    <rPh sb="255" eb="256">
      <t>ハカ</t>
    </rPh>
    <rPh sb="257" eb="258">
      <t>ナカ</t>
    </rPh>
    <rPh sb="259" eb="262">
      <t>シヨウリョウ</t>
    </rPh>
    <rPh sb="262" eb="264">
      <t>スイジュン</t>
    </rPh>
    <rPh sb="265" eb="267">
      <t>イジ</t>
    </rPh>
    <phoneticPr fontId="4"/>
  </si>
  <si>
    <t>・効率的な事業運営に努めた結果、経常収支比率、経常収支比率は100％以上であり、概ね健全な経営状況であると言える。しかし、企業債償還金の負担が大きいため流動比率が低く、今後さらなる経営改善が必要である。また、人口減少に伴う使用料収入の減少、施設の老朽化に伴う更新需要の増大など、経営環境は今後ますます厳しくなると予想される。
・今後、施設の老朽化に伴う更新需要の増大が見込まれることから、流域下水道への接続を検討するなど、効率的な事業運営に努めていく必要がある。
・令和３年度に、本市の経営戦略である「高岡市上下水道ビジョン」の見直しを行っており、後期事業目標を達成するために計画的に取り組んでいく。</t>
    <rPh sb="1" eb="4">
      <t>コウリツテキ</t>
    </rPh>
    <rPh sb="5" eb="7">
      <t>ジギョウ</t>
    </rPh>
    <rPh sb="7" eb="9">
      <t>ウンエイ</t>
    </rPh>
    <rPh sb="10" eb="11">
      <t>ツト</t>
    </rPh>
    <rPh sb="13" eb="15">
      <t>ケッカ</t>
    </rPh>
    <rPh sb="16" eb="18">
      <t>ケイジョウ</t>
    </rPh>
    <rPh sb="18" eb="20">
      <t>シュウシ</t>
    </rPh>
    <rPh sb="20" eb="22">
      <t>ヒリツ</t>
    </rPh>
    <rPh sb="34" eb="36">
      <t>イジョウ</t>
    </rPh>
    <rPh sb="40" eb="41">
      <t>オオム</t>
    </rPh>
    <rPh sb="42" eb="44">
      <t>ケンゼン</t>
    </rPh>
    <rPh sb="45" eb="47">
      <t>ケイエイ</t>
    </rPh>
    <rPh sb="47" eb="49">
      <t>ジョウキョウ</t>
    </rPh>
    <rPh sb="184" eb="186">
      <t>ミコ</t>
    </rPh>
    <rPh sb="288" eb="291">
      <t>ケイカクテキ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</si>
</sst>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0-4D78-9F14-767694569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0-4D78-9F14-767694569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72.08</c:v>
                </c:pt>
                <c:pt idx="1">
                  <c:v>71.31</c:v>
                </c:pt>
                <c:pt idx="2">
                  <c:v>69.510000000000005</c:v>
                </c:pt>
                <c:pt idx="3">
                  <c:v>71.06</c:v>
                </c:pt>
                <c:pt idx="4">
                  <c:v>72.680000000000007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C-4E0B-8191-5A7D6BE6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56.72</c:v>
                </c:pt>
                <c:pt idx="2">
                  <c:v>54.06</c:v>
                </c:pt>
                <c:pt idx="3">
                  <c:v>55.26</c:v>
                </c:pt>
                <c:pt idx="4">
                  <c:v>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DC-4E0B-8191-5A7D6BE6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98.37</c:v>
                </c:pt>
                <c:pt idx="1">
                  <c:v>98.51</c:v>
                </c:pt>
                <c:pt idx="2">
                  <c:v>98.33</c:v>
                </c:pt>
                <c:pt idx="3">
                  <c:v>98.61</c:v>
                </c:pt>
                <c:pt idx="4">
                  <c:v>98.78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2-483A-B3C2-872A02F5F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90.04</c:v>
                </c:pt>
                <c:pt idx="2">
                  <c:v>90.11</c:v>
                </c:pt>
                <c:pt idx="3">
                  <c:v>90.52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2-483A-B3C2-872A02F5F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101.47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E-44B6-B200-1C6850DB7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100.95</c:v>
                </c:pt>
                <c:pt idx="1">
                  <c:v>101.27</c:v>
                </c:pt>
                <c:pt idx="2">
                  <c:v>101.91</c:v>
                </c:pt>
                <c:pt idx="3">
                  <c:v>103.09</c:v>
                </c:pt>
                <c:pt idx="4">
                  <c:v>102.11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E-44B6-B200-1C6850DB7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13.65</c:v>
                </c:pt>
                <c:pt idx="1">
                  <c:v>16.760000000000002</c:v>
                </c:pt>
                <c:pt idx="2">
                  <c:v>19.89</c:v>
                </c:pt>
                <c:pt idx="3">
                  <c:v>22.95</c:v>
                </c:pt>
                <c:pt idx="4">
                  <c:v>25.97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3-4BE9-81A3-E5A7C432E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24.87</c:v>
                </c:pt>
                <c:pt idx="1">
                  <c:v>24.32</c:v>
                </c:pt>
                <c:pt idx="2">
                  <c:v>28.19</c:v>
                </c:pt>
                <c:pt idx="3">
                  <c:v>24.8</c:v>
                </c:pt>
                <c:pt idx="4">
                  <c:v>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3-4BE9-81A3-E5A7C432E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A-4349-AD9F-A4D8CA80C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A-4349-AD9F-A4D8CA80C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E-4F0F-9935-95366629B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224.04</c:v>
                </c:pt>
                <c:pt idx="1">
                  <c:v>137.09</c:v>
                </c:pt>
                <c:pt idx="2">
                  <c:v>127.98</c:v>
                </c:pt>
                <c:pt idx="3">
                  <c:v>101.24</c:v>
                </c:pt>
                <c:pt idx="4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E-4F0F-9935-95366629B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37.31</c:v>
                </c:pt>
                <c:pt idx="1">
                  <c:v>34.17</c:v>
                </c:pt>
                <c:pt idx="2">
                  <c:v>34.58</c:v>
                </c:pt>
                <c:pt idx="3">
                  <c:v>24.34</c:v>
                </c:pt>
                <c:pt idx="4">
                  <c:v>26.48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BD7-947B-A2D3DCE11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29.91</c:v>
                </c:pt>
                <c:pt idx="1">
                  <c:v>43.5</c:v>
                </c:pt>
                <c:pt idx="2">
                  <c:v>44.14</c:v>
                </c:pt>
                <c:pt idx="3">
                  <c:v>37.24</c:v>
                </c:pt>
                <c:pt idx="4">
                  <c:v>33.58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A-4BD7-947B-A2D3DCE11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1030.04</c:v>
                </c:pt>
                <c:pt idx="1">
                  <c:v>1013.5</c:v>
                </c:pt>
                <c:pt idx="2">
                  <c:v>968.85</c:v>
                </c:pt>
                <c:pt idx="3">
                  <c:v>879.19</c:v>
                </c:pt>
                <c:pt idx="4">
                  <c:v>824.33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C83-9A87-F1C5294B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654.91999999999996</c:v>
                </c:pt>
                <c:pt idx="2">
                  <c:v>654.71</c:v>
                </c:pt>
                <c:pt idx="3">
                  <c:v>783.8</c:v>
                </c:pt>
                <c:pt idx="4">
                  <c:v>778.81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3-4C83-9A87-F1C5294B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74.33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C-4008-B8D2-16D45D9DC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65.39</c:v>
                </c:pt>
                <c:pt idx="2">
                  <c:v>65.37</c:v>
                </c:pt>
                <c:pt idx="3">
                  <c:v>68.11</c:v>
                </c:pt>
                <c:pt idx="4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C-4008-B8D2-16D45D9DC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177.79</c:v>
                </c:pt>
                <c:pt idx="1">
                  <c:v>177.55</c:v>
                </c:pt>
                <c:pt idx="2">
                  <c:v>177.73</c:v>
                </c:pt>
                <c:pt idx="3">
                  <c:v>241.23</c:v>
                </c:pt>
                <c:pt idx="4">
                  <c:v>180.5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6-46F3-BFBC-9C4730FBB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230.88</c:v>
                </c:pt>
                <c:pt idx="2">
                  <c:v>228.99</c:v>
                </c:pt>
                <c:pt idx="3">
                  <c:v>222.41</c:v>
                </c:pt>
                <c:pt idx="4">
                  <c:v>228.21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6-46F3-BFBC-9C4730FBB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N6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富山県　高岡市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3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F1</v>
      </c>
      <c r="X8" s="71"/>
      <c r="Y8" s="71"/>
      <c r="Z8" s="71"/>
      <c r="AA8" s="71"/>
      <c r="AB8" s="71"/>
      <c r="AC8" s="71"/>
      <c r="AD8" s="72" t="str">
        <f>データ!$M$6</f>
        <v>自治体職員</v>
      </c>
      <c r="AE8" s="72"/>
      <c r="AF8" s="72"/>
      <c r="AG8" s="72"/>
      <c r="AH8" s="72"/>
      <c r="AI8" s="72"/>
      <c r="AJ8" s="72"/>
      <c r="AK8" s="3"/>
      <c r="AL8" s="51">
        <f>データ!S6</f>
        <v>167216</v>
      </c>
      <c r="AM8" s="51"/>
      <c r="AN8" s="51"/>
      <c r="AO8" s="51"/>
      <c r="AP8" s="51"/>
      <c r="AQ8" s="51"/>
      <c r="AR8" s="51"/>
      <c r="AS8" s="51"/>
      <c r="AT8" s="52">
        <f>データ!T6</f>
        <v>209.57</v>
      </c>
      <c r="AU8" s="52"/>
      <c r="AV8" s="52"/>
      <c r="AW8" s="52"/>
      <c r="AX8" s="52"/>
      <c r="AY8" s="52"/>
      <c r="AZ8" s="52"/>
      <c r="BA8" s="52"/>
      <c r="BB8" s="52">
        <f>データ!U6</f>
        <v>797.9</v>
      </c>
      <c r="BC8" s="52"/>
      <c r="BD8" s="52"/>
      <c r="BE8" s="52"/>
      <c r="BF8" s="52"/>
      <c r="BG8" s="52"/>
      <c r="BH8" s="52"/>
      <c r="BI8" s="52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57" t="s">
        <v>16</v>
      </c>
      <c r="AE9" s="57"/>
      <c r="AF9" s="57"/>
      <c r="AG9" s="57"/>
      <c r="AH9" s="57"/>
      <c r="AI9" s="57"/>
      <c r="AJ9" s="57"/>
      <c r="AK9" s="3"/>
      <c r="AL9" s="57" t="s">
        <v>17</v>
      </c>
      <c r="AM9" s="57"/>
      <c r="AN9" s="57"/>
      <c r="AO9" s="57"/>
      <c r="AP9" s="57"/>
      <c r="AQ9" s="57"/>
      <c r="AR9" s="57"/>
      <c r="AS9" s="57"/>
      <c r="AT9" s="57" t="s">
        <v>18</v>
      </c>
      <c r="AU9" s="57"/>
      <c r="AV9" s="57"/>
      <c r="AW9" s="57"/>
      <c r="AX9" s="57"/>
      <c r="AY9" s="57"/>
      <c r="AZ9" s="57"/>
      <c r="BA9" s="57"/>
      <c r="BB9" s="57" t="s">
        <v>19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20</v>
      </c>
      <c r="BM9" s="59"/>
      <c r="BN9" s="60" t="s">
        <v>21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15">
      <c r="A10" s="2"/>
      <c r="B10" s="52" t="str">
        <f>データ!N6</f>
        <v>-</v>
      </c>
      <c r="C10" s="52"/>
      <c r="D10" s="52"/>
      <c r="E10" s="52"/>
      <c r="F10" s="52"/>
      <c r="G10" s="52"/>
      <c r="H10" s="52"/>
      <c r="I10" s="52">
        <f>データ!O6</f>
        <v>71.400000000000006</v>
      </c>
      <c r="J10" s="52"/>
      <c r="K10" s="52"/>
      <c r="L10" s="52"/>
      <c r="M10" s="52"/>
      <c r="N10" s="52"/>
      <c r="O10" s="52"/>
      <c r="P10" s="52">
        <f>データ!P6</f>
        <v>2.11</v>
      </c>
      <c r="Q10" s="52"/>
      <c r="R10" s="52"/>
      <c r="S10" s="52"/>
      <c r="T10" s="52"/>
      <c r="U10" s="52"/>
      <c r="V10" s="52"/>
      <c r="W10" s="52">
        <f>データ!Q6</f>
        <v>74.3</v>
      </c>
      <c r="X10" s="52"/>
      <c r="Y10" s="52"/>
      <c r="Z10" s="52"/>
      <c r="AA10" s="52"/>
      <c r="AB10" s="52"/>
      <c r="AC10" s="52"/>
      <c r="AD10" s="51">
        <f>データ!R6</f>
        <v>3476</v>
      </c>
      <c r="AE10" s="51"/>
      <c r="AF10" s="51"/>
      <c r="AG10" s="51"/>
      <c r="AH10" s="51"/>
      <c r="AI10" s="51"/>
      <c r="AJ10" s="51"/>
      <c r="AK10" s="2"/>
      <c r="AL10" s="51">
        <f>データ!V6</f>
        <v>3516</v>
      </c>
      <c r="AM10" s="51"/>
      <c r="AN10" s="51"/>
      <c r="AO10" s="51"/>
      <c r="AP10" s="51"/>
      <c r="AQ10" s="51"/>
      <c r="AR10" s="51"/>
      <c r="AS10" s="51"/>
      <c r="AT10" s="52">
        <f>データ!W6</f>
        <v>1.52</v>
      </c>
      <c r="AU10" s="52"/>
      <c r="AV10" s="52"/>
      <c r="AW10" s="52"/>
      <c r="AX10" s="52"/>
      <c r="AY10" s="52"/>
      <c r="AZ10" s="52"/>
      <c r="BA10" s="52"/>
      <c r="BB10" s="52">
        <f>データ!X6</f>
        <v>2313.16</v>
      </c>
      <c r="BC10" s="52"/>
      <c r="BD10" s="52"/>
      <c r="BE10" s="52"/>
      <c r="BF10" s="52"/>
      <c r="BG10" s="52"/>
      <c r="BH10" s="52"/>
      <c r="BI10" s="52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15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4" t="s">
        <v>116</v>
      </c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4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4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4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4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4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4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4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4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4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4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4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4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4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4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4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7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9"/>
    </row>
    <row r="83" spans="1:78" x14ac:dyDescent="0.15">
      <c r="C83" s="50" t="s">
        <v>30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5lO73uEkYOEJokYFzNsXJt0vdE/S++x97388t2oYJJ3GTIuB92Kceipqh+uslcswIZ65pmO91XTtpuvt0lsilA==" saltValue="DWEk6DOurXFUAnUX3OUOo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162027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高岡市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自治体職員</v>
      </c>
      <c r="N6" s="20" t="str">
        <f t="shared" si="3"/>
        <v>-</v>
      </c>
      <c r="O6" s="20">
        <f t="shared" si="3"/>
        <v>71.400000000000006</v>
      </c>
      <c r="P6" s="20">
        <f t="shared" si="3"/>
        <v>2.11</v>
      </c>
      <c r="Q6" s="20">
        <f t="shared" si="3"/>
        <v>74.3</v>
      </c>
      <c r="R6" s="20">
        <f t="shared" si="3"/>
        <v>3476</v>
      </c>
      <c r="S6" s="20">
        <f t="shared" si="3"/>
        <v>167216</v>
      </c>
      <c r="T6" s="20">
        <f t="shared" si="3"/>
        <v>209.57</v>
      </c>
      <c r="U6" s="20">
        <f t="shared" si="3"/>
        <v>797.9</v>
      </c>
      <c r="V6" s="20">
        <f t="shared" si="3"/>
        <v>3516</v>
      </c>
      <c r="W6" s="20">
        <f t="shared" si="3"/>
        <v>1.52</v>
      </c>
      <c r="X6" s="20">
        <f t="shared" si="3"/>
        <v>2313.16</v>
      </c>
      <c r="Y6" s="21">
        <f>IF(Y7="",NA(),Y7)</f>
        <v>101.47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100.95</v>
      </c>
      <c r="AE6" s="21">
        <f t="shared" si="4"/>
        <v>101.27</v>
      </c>
      <c r="AF6" s="21">
        <f t="shared" si="4"/>
        <v>101.91</v>
      </c>
      <c r="AG6" s="21">
        <f t="shared" si="4"/>
        <v>103.09</v>
      </c>
      <c r="AH6" s="21">
        <f t="shared" si="4"/>
        <v>102.11</v>
      </c>
      <c r="AI6" s="20" t="str">
        <f>IF(AI7="","",IF(AI7="-","【-】","【"&amp;SUBSTITUTE(TEXT(AI7,"#,##0.00"),"-","△")&amp;"】"))</f>
        <v>【104.16】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224.04</v>
      </c>
      <c r="AP6" s="21">
        <f t="shared" si="5"/>
        <v>137.09</v>
      </c>
      <c r="AQ6" s="21">
        <f t="shared" si="5"/>
        <v>127.98</v>
      </c>
      <c r="AR6" s="21">
        <f t="shared" si="5"/>
        <v>101.24</v>
      </c>
      <c r="AS6" s="21">
        <f t="shared" si="5"/>
        <v>124.9</v>
      </c>
      <c r="AT6" s="20" t="str">
        <f>IF(AT7="","",IF(AT7="-","【-】","【"&amp;SUBSTITUTE(TEXT(AT7,"#,##0.00"),"-","△")&amp;"】"))</f>
        <v>【128.23】</v>
      </c>
      <c r="AU6" s="21">
        <f>IF(AU7="",NA(),AU7)</f>
        <v>37.31</v>
      </c>
      <c r="AV6" s="21">
        <f t="shared" ref="AV6:BD6" si="6">IF(AV7="",NA(),AV7)</f>
        <v>34.17</v>
      </c>
      <c r="AW6" s="21">
        <f t="shared" si="6"/>
        <v>34.58</v>
      </c>
      <c r="AX6" s="21">
        <f t="shared" si="6"/>
        <v>24.34</v>
      </c>
      <c r="AY6" s="21">
        <f t="shared" si="6"/>
        <v>26.48</v>
      </c>
      <c r="AZ6" s="21">
        <f t="shared" si="6"/>
        <v>29.91</v>
      </c>
      <c r="BA6" s="21">
        <f t="shared" si="6"/>
        <v>43.5</v>
      </c>
      <c r="BB6" s="21">
        <f t="shared" si="6"/>
        <v>44.14</v>
      </c>
      <c r="BC6" s="21">
        <f t="shared" si="6"/>
        <v>37.24</v>
      </c>
      <c r="BD6" s="21">
        <f t="shared" si="6"/>
        <v>33.58</v>
      </c>
      <c r="BE6" s="20" t="str">
        <f>IF(BE7="","",IF(BE7="-","【-】","【"&amp;SUBSTITUTE(TEXT(BE7,"#,##0.00"),"-","△")&amp;"】"))</f>
        <v>【34.77】</v>
      </c>
      <c r="BF6" s="21">
        <f>IF(BF7="",NA(),BF7)</f>
        <v>1030.04</v>
      </c>
      <c r="BG6" s="21">
        <f t="shared" ref="BG6:BO6" si="7">IF(BG7="",NA(),BG7)</f>
        <v>1013.5</v>
      </c>
      <c r="BH6" s="21">
        <f t="shared" si="7"/>
        <v>968.85</v>
      </c>
      <c r="BI6" s="21">
        <f t="shared" si="7"/>
        <v>879.19</v>
      </c>
      <c r="BJ6" s="21">
        <f t="shared" si="7"/>
        <v>824.33</v>
      </c>
      <c r="BK6" s="21">
        <f t="shared" si="7"/>
        <v>855.8</v>
      </c>
      <c r="BL6" s="21">
        <f t="shared" si="7"/>
        <v>654.91999999999996</v>
      </c>
      <c r="BM6" s="21">
        <f t="shared" si="7"/>
        <v>654.71</v>
      </c>
      <c r="BN6" s="21">
        <f t="shared" si="7"/>
        <v>783.8</v>
      </c>
      <c r="BO6" s="21">
        <f t="shared" si="7"/>
        <v>778.81</v>
      </c>
      <c r="BP6" s="20" t="str">
        <f>IF(BP7="","",IF(BP7="-","【-】","【"&amp;SUBSTITUTE(TEXT(BP7,"#,##0.00"),"-","△")&amp;"】"))</f>
        <v>【786.37】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74.33</v>
      </c>
      <c r="BU6" s="21">
        <f t="shared" si="8"/>
        <v>100</v>
      </c>
      <c r="BV6" s="21">
        <f t="shared" si="8"/>
        <v>59.8</v>
      </c>
      <c r="BW6" s="21">
        <f t="shared" si="8"/>
        <v>65.39</v>
      </c>
      <c r="BX6" s="21">
        <f t="shared" si="8"/>
        <v>65.37</v>
      </c>
      <c r="BY6" s="21">
        <f t="shared" si="8"/>
        <v>68.11</v>
      </c>
      <c r="BZ6" s="21">
        <f t="shared" si="8"/>
        <v>67.23</v>
      </c>
      <c r="CA6" s="20" t="str">
        <f>IF(CA7="","",IF(CA7="-","【-】","【"&amp;SUBSTITUTE(TEXT(CA7,"#,##0.00"),"-","△")&amp;"】"))</f>
        <v>【60.65】</v>
      </c>
      <c r="CB6" s="21">
        <f>IF(CB7="",NA(),CB7)</f>
        <v>177.79</v>
      </c>
      <c r="CC6" s="21">
        <f t="shared" ref="CC6:CK6" si="9">IF(CC7="",NA(),CC7)</f>
        <v>177.55</v>
      </c>
      <c r="CD6" s="21">
        <f t="shared" si="9"/>
        <v>177.73</v>
      </c>
      <c r="CE6" s="21">
        <f t="shared" si="9"/>
        <v>241.23</v>
      </c>
      <c r="CF6" s="21">
        <f t="shared" si="9"/>
        <v>180.5</v>
      </c>
      <c r="CG6" s="21">
        <f t="shared" si="9"/>
        <v>263.76</v>
      </c>
      <c r="CH6" s="21">
        <f t="shared" si="9"/>
        <v>230.88</v>
      </c>
      <c r="CI6" s="21">
        <f t="shared" si="9"/>
        <v>228.99</v>
      </c>
      <c r="CJ6" s="21">
        <f t="shared" si="9"/>
        <v>222.41</v>
      </c>
      <c r="CK6" s="21">
        <f t="shared" si="9"/>
        <v>228.21</v>
      </c>
      <c r="CL6" s="20" t="str">
        <f>IF(CL7="","",IF(CL7="-","【-】","【"&amp;SUBSTITUTE(TEXT(CL7,"#,##0.00"),"-","△")&amp;"】"))</f>
        <v>【256.97】</v>
      </c>
      <c r="CM6" s="21">
        <f>IF(CM7="",NA(),CM7)</f>
        <v>72.08</v>
      </c>
      <c r="CN6" s="21">
        <f t="shared" ref="CN6:CV6" si="10">IF(CN7="",NA(),CN7)</f>
        <v>71.31</v>
      </c>
      <c r="CO6" s="21">
        <f t="shared" si="10"/>
        <v>69.510000000000005</v>
      </c>
      <c r="CP6" s="21">
        <f t="shared" si="10"/>
        <v>71.06</v>
      </c>
      <c r="CQ6" s="21">
        <f t="shared" si="10"/>
        <v>72.680000000000007</v>
      </c>
      <c r="CR6" s="21">
        <f t="shared" si="10"/>
        <v>51.75</v>
      </c>
      <c r="CS6" s="21">
        <f t="shared" si="10"/>
        <v>56.72</v>
      </c>
      <c r="CT6" s="21">
        <f t="shared" si="10"/>
        <v>54.06</v>
      </c>
      <c r="CU6" s="21">
        <f t="shared" si="10"/>
        <v>55.26</v>
      </c>
      <c r="CV6" s="21">
        <f t="shared" si="10"/>
        <v>54.54</v>
      </c>
      <c r="CW6" s="20" t="str">
        <f>IF(CW7="","",IF(CW7="-","【-】","【"&amp;SUBSTITUTE(TEXT(CW7,"#,##0.00"),"-","△")&amp;"】"))</f>
        <v>【61.14】</v>
      </c>
      <c r="CX6" s="21">
        <f>IF(CX7="",NA(),CX7)</f>
        <v>98.37</v>
      </c>
      <c r="CY6" s="21">
        <f t="shared" ref="CY6:DG6" si="11">IF(CY7="",NA(),CY7)</f>
        <v>98.51</v>
      </c>
      <c r="CZ6" s="21">
        <f t="shared" si="11"/>
        <v>98.33</v>
      </c>
      <c r="DA6" s="21">
        <f t="shared" si="11"/>
        <v>98.61</v>
      </c>
      <c r="DB6" s="21">
        <f t="shared" si="11"/>
        <v>98.78</v>
      </c>
      <c r="DC6" s="21">
        <f t="shared" si="11"/>
        <v>84.84</v>
      </c>
      <c r="DD6" s="21">
        <f t="shared" si="11"/>
        <v>90.04</v>
      </c>
      <c r="DE6" s="21">
        <f t="shared" si="11"/>
        <v>90.11</v>
      </c>
      <c r="DF6" s="21">
        <f t="shared" si="11"/>
        <v>90.52</v>
      </c>
      <c r="DG6" s="21">
        <f t="shared" si="11"/>
        <v>90.3</v>
      </c>
      <c r="DH6" s="20" t="str">
        <f>IF(DH7="","",IF(DH7="-","【-】","【"&amp;SUBSTITUTE(TEXT(DH7,"#,##0.00"),"-","△")&amp;"】"))</f>
        <v>【86.91】</v>
      </c>
      <c r="DI6" s="21">
        <f>IF(DI7="",NA(),DI7)</f>
        <v>13.65</v>
      </c>
      <c r="DJ6" s="21">
        <f t="shared" ref="DJ6:DR6" si="12">IF(DJ7="",NA(),DJ7)</f>
        <v>16.760000000000002</v>
      </c>
      <c r="DK6" s="21">
        <f t="shared" si="12"/>
        <v>19.89</v>
      </c>
      <c r="DL6" s="21">
        <f t="shared" si="12"/>
        <v>22.95</v>
      </c>
      <c r="DM6" s="21">
        <f t="shared" si="12"/>
        <v>25.97</v>
      </c>
      <c r="DN6" s="21">
        <f t="shared" si="12"/>
        <v>24.87</v>
      </c>
      <c r="DO6" s="21">
        <f t="shared" si="12"/>
        <v>24.32</v>
      </c>
      <c r="DP6" s="21">
        <f t="shared" si="12"/>
        <v>28.19</v>
      </c>
      <c r="DQ6" s="21">
        <f t="shared" si="12"/>
        <v>24.8</v>
      </c>
      <c r="DR6" s="21">
        <f t="shared" si="12"/>
        <v>28.12</v>
      </c>
      <c r="DS6" s="20" t="str">
        <f>IF(DS7="","",IF(DS7="-","【-】","【"&amp;SUBSTITUTE(TEXT(DS7,"#,##0.00"),"-","△")&amp;"】"))</f>
        <v>【24.95】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0.04</v>
      </c>
      <c r="EL6" s="21">
        <f t="shared" si="14"/>
        <v>0.02</v>
      </c>
      <c r="EM6" s="21">
        <f t="shared" si="14"/>
        <v>0.02</v>
      </c>
      <c r="EN6" s="21">
        <f t="shared" si="14"/>
        <v>0.01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162027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71.400000000000006</v>
      </c>
      <c r="P7" s="24">
        <v>2.11</v>
      </c>
      <c r="Q7" s="24">
        <v>74.3</v>
      </c>
      <c r="R7" s="24">
        <v>3476</v>
      </c>
      <c r="S7" s="24">
        <v>167216</v>
      </c>
      <c r="T7" s="24">
        <v>209.57</v>
      </c>
      <c r="U7" s="24">
        <v>797.9</v>
      </c>
      <c r="V7" s="24">
        <v>3516</v>
      </c>
      <c r="W7" s="24">
        <v>1.52</v>
      </c>
      <c r="X7" s="24">
        <v>2313.16</v>
      </c>
      <c r="Y7" s="24">
        <v>101.47</v>
      </c>
      <c r="Z7" s="24">
        <v>100</v>
      </c>
      <c r="AA7" s="24">
        <v>100</v>
      </c>
      <c r="AB7" s="24">
        <v>100</v>
      </c>
      <c r="AC7" s="24">
        <v>100</v>
      </c>
      <c r="AD7" s="24">
        <v>100.95</v>
      </c>
      <c r="AE7" s="24">
        <v>101.27</v>
      </c>
      <c r="AF7" s="24">
        <v>101.91</v>
      </c>
      <c r="AG7" s="24">
        <v>103.09</v>
      </c>
      <c r="AH7" s="24">
        <v>102.11</v>
      </c>
      <c r="AI7" s="24">
        <v>104.16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224.04</v>
      </c>
      <c r="AP7" s="24">
        <v>137.09</v>
      </c>
      <c r="AQ7" s="24">
        <v>127.98</v>
      </c>
      <c r="AR7" s="24">
        <v>101.24</v>
      </c>
      <c r="AS7" s="24">
        <v>124.9</v>
      </c>
      <c r="AT7" s="24">
        <v>128.22999999999999</v>
      </c>
      <c r="AU7" s="24">
        <v>37.31</v>
      </c>
      <c r="AV7" s="24">
        <v>34.17</v>
      </c>
      <c r="AW7" s="24">
        <v>34.58</v>
      </c>
      <c r="AX7" s="24">
        <v>24.34</v>
      </c>
      <c r="AY7" s="24">
        <v>26.48</v>
      </c>
      <c r="AZ7" s="24">
        <v>29.91</v>
      </c>
      <c r="BA7" s="24">
        <v>43.5</v>
      </c>
      <c r="BB7" s="24">
        <v>44.14</v>
      </c>
      <c r="BC7" s="24">
        <v>37.24</v>
      </c>
      <c r="BD7" s="24">
        <v>33.58</v>
      </c>
      <c r="BE7" s="24">
        <v>34.770000000000003</v>
      </c>
      <c r="BF7" s="24">
        <v>1030.04</v>
      </c>
      <c r="BG7" s="24">
        <v>1013.5</v>
      </c>
      <c r="BH7" s="24">
        <v>968.85</v>
      </c>
      <c r="BI7" s="24">
        <v>879.19</v>
      </c>
      <c r="BJ7" s="24">
        <v>824.33</v>
      </c>
      <c r="BK7" s="24">
        <v>855.8</v>
      </c>
      <c r="BL7" s="24">
        <v>654.91999999999996</v>
      </c>
      <c r="BM7" s="24">
        <v>654.71</v>
      </c>
      <c r="BN7" s="24">
        <v>783.8</v>
      </c>
      <c r="BO7" s="24">
        <v>778.81</v>
      </c>
      <c r="BP7" s="24">
        <v>786.37</v>
      </c>
      <c r="BQ7" s="24">
        <v>100</v>
      </c>
      <c r="BR7" s="24">
        <v>100</v>
      </c>
      <c r="BS7" s="24">
        <v>100</v>
      </c>
      <c r="BT7" s="24">
        <v>74.33</v>
      </c>
      <c r="BU7" s="24">
        <v>100</v>
      </c>
      <c r="BV7" s="24">
        <v>59.8</v>
      </c>
      <c r="BW7" s="24">
        <v>65.39</v>
      </c>
      <c r="BX7" s="24">
        <v>65.37</v>
      </c>
      <c r="BY7" s="24">
        <v>68.11</v>
      </c>
      <c r="BZ7" s="24">
        <v>67.23</v>
      </c>
      <c r="CA7" s="24">
        <v>60.65</v>
      </c>
      <c r="CB7" s="24">
        <v>177.79</v>
      </c>
      <c r="CC7" s="24">
        <v>177.55</v>
      </c>
      <c r="CD7" s="24">
        <v>177.73</v>
      </c>
      <c r="CE7" s="24">
        <v>241.23</v>
      </c>
      <c r="CF7" s="24">
        <v>180.5</v>
      </c>
      <c r="CG7" s="24">
        <v>263.76</v>
      </c>
      <c r="CH7" s="24">
        <v>230.88</v>
      </c>
      <c r="CI7" s="24">
        <v>228.99</v>
      </c>
      <c r="CJ7" s="24">
        <v>222.41</v>
      </c>
      <c r="CK7" s="24">
        <v>228.21</v>
      </c>
      <c r="CL7" s="24">
        <v>256.97000000000003</v>
      </c>
      <c r="CM7" s="24">
        <v>72.08</v>
      </c>
      <c r="CN7" s="24">
        <v>71.31</v>
      </c>
      <c r="CO7" s="24">
        <v>69.510000000000005</v>
      </c>
      <c r="CP7" s="24">
        <v>71.06</v>
      </c>
      <c r="CQ7" s="24">
        <v>72.680000000000007</v>
      </c>
      <c r="CR7" s="24">
        <v>51.75</v>
      </c>
      <c r="CS7" s="24">
        <v>56.72</v>
      </c>
      <c r="CT7" s="24">
        <v>54.06</v>
      </c>
      <c r="CU7" s="24">
        <v>55.26</v>
      </c>
      <c r="CV7" s="24">
        <v>54.54</v>
      </c>
      <c r="CW7" s="24">
        <v>61.14</v>
      </c>
      <c r="CX7" s="24">
        <v>98.37</v>
      </c>
      <c r="CY7" s="24">
        <v>98.51</v>
      </c>
      <c r="CZ7" s="24">
        <v>98.33</v>
      </c>
      <c r="DA7" s="24">
        <v>98.61</v>
      </c>
      <c r="DB7" s="24">
        <v>98.78</v>
      </c>
      <c r="DC7" s="24">
        <v>84.84</v>
      </c>
      <c r="DD7" s="24">
        <v>90.04</v>
      </c>
      <c r="DE7" s="24">
        <v>90.11</v>
      </c>
      <c r="DF7" s="24">
        <v>90.52</v>
      </c>
      <c r="DG7" s="24">
        <v>90.3</v>
      </c>
      <c r="DH7" s="24">
        <v>86.91</v>
      </c>
      <c r="DI7" s="24">
        <v>13.65</v>
      </c>
      <c r="DJ7" s="24">
        <v>16.760000000000002</v>
      </c>
      <c r="DK7" s="24">
        <v>19.89</v>
      </c>
      <c r="DL7" s="24">
        <v>22.95</v>
      </c>
      <c r="DM7" s="24">
        <v>25.97</v>
      </c>
      <c r="DN7" s="24">
        <v>24.87</v>
      </c>
      <c r="DO7" s="24">
        <v>24.32</v>
      </c>
      <c r="DP7" s="24">
        <v>28.19</v>
      </c>
      <c r="DQ7" s="24">
        <v>24.8</v>
      </c>
      <c r="DR7" s="24">
        <v>28.12</v>
      </c>
      <c r="DS7" s="24">
        <v>24.95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0.04</v>
      </c>
      <c r="EL7" s="24">
        <v>0.02</v>
      </c>
      <c r="EM7" s="24">
        <v>0.02</v>
      </c>
      <c r="EN7" s="24">
        <v>0.01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高岡市上下水道局</cp:lastModifiedBy>
  <cp:lastPrinted>2023-01-18T03:03:31Z</cp:lastPrinted>
  <dcterms:modified xsi:type="dcterms:W3CDTF">2023-01-18T03:03:57Z</dcterms:modified>
</cp:coreProperties>
</file>