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P:\01上下水課共有\R4経営比較分析表\経営比較分析表\R4経営比較分析表\03魚津市\上水道\"/>
    </mc:Choice>
  </mc:AlternateContent>
  <xr:revisionPtr revIDLastSave="0" documentId="13_ncr:1_{8ABD059D-411B-461D-991B-B9F457EED4DC}" xr6:coauthVersionLast="36" xr6:coauthVersionMax="36" xr10:uidLastSave="{00000000-0000-0000-0000-000000000000}"/>
  <workbookProtection workbookAlgorithmName="SHA-512" workbookHashValue="YEZLHdfmJB0wR69WleYsu0QD+IZC2yXkFcXOZ/toxZ+6o0v5gs531Gx/oACsFRslYtb4MJPXRuY2ablAffmRNg==" workbookSaltValue="gQLK3gJRuktPH9Gp3BY6n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<sst xmlns="http://schemas.openxmlformats.org/spreadsheetml/2006/main" count="228" uniqueCount="114">
  <si>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</si>
  <si>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</si>
  <si>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</si>
  <si>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</si>
  <si>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</si>
  <si>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</si>
  <si>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</si>
  <si>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</si>
  <si>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</si>
  <si>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</si>
  <si>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</si>
  <si>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</si>
  <si>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</si>
  <si>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</si>
  <si>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</si>
  <si>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</si>
  <si>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</si>
  <si>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</si>
  <si>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</si>
  <si>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</si>
  <si>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</si>
  <si>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</si>
  <si>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</si>
  <si>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</si>
  <si>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</si>
  <si>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</si>
  <si>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</si>
  <si>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</si>
  <si>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</si>
  <si>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</si>
  <si>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</si>
  <si>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</si>
  <si>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</si>
  <si>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</si>
  <si>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</si>
  <si>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</si>
  <si>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</si>
  <si>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</si>
  <si>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</si>
  <si>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</si>
  <si>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</si>
  <si>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</si>
  <si>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</si>
  <si>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</si>
  <si>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</si>
  <si>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</si>
  <si>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</si>
  <si>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</si>
  <si>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</si>
  <si>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</si>
  <si>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</si>
  <si>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</si>
  <si>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</si>
  <si>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</si>
  <si>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</si>
  <si>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</si>
  <si>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</si>
  <si>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</si>
  <si>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</si>
  <si>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</si>
  <si>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</si>
  <si>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</si>
  <si>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</si>
  <si>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</si>
  <si>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</si>
  <si>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</si>
  <si>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</si>
  <si>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</si>
  <si>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</si>
  <si>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</si>
  <si>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</si>
  <si>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</si>
  <si>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</si>
  <si>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</si>
  <si>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</si>
  <si>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</si>
  <si>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</si>
  <si>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</si>
  <si>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</si>
  <si>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</si>
  <si>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</si>
  <si>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</si>
  <si>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</si>
  <si>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</si>
  <si>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</si>
  <si>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</si>
  <si>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</si>
  <si>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</si>
  <si>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</si>
  <si>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</si>
  <si>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</si>
  <si>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</si>
  <si>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</si>
  <si>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</si>
  <si>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</si>
  <si>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</si>
  <si>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</si>
  <si>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</si>
  <si>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</si>
  <si>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</si>
  <si>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</si>
  <si>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</si>
  <si>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</si>
  <si>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</si>
  <si>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</si>
  <si>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</si>
  <si>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</si>
  <si>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</si>
  <si>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</si>
  <si>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</si>
  <si>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</si>
  <si>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①有形固定資産減価償却率：類似団体の平均よりやや低く、施設の老朽化の状況を把握し、計画的な更新等に努める。</t>
    </r>
    <r>
      <rPr>
        <sz val="11"/>
        <color rgb="FFFF0000"/>
        <rFont val="ＭＳ ゴシック"/>
        <family val="3"/>
        <charset val="128"/>
      </rPr>
      <t xml:space="preserve">
</t>
    </r>
    <r>
      <rPr>
        <sz val="11"/>
        <rFont val="ＭＳ ゴシック"/>
        <family val="3"/>
        <charset val="128"/>
      </rPr>
      <t>②管路経年化率：類似団体の平均と比べ低い数値であるが、H30年度より法定耐用年数を超える管路が集中してきており、事業費の平準化を図りながら、引き続き管路の更新を適切に実施する。</t>
    </r>
    <r>
      <rPr>
        <sz val="11"/>
        <color rgb="FFFF0000"/>
        <rFont val="ＭＳ ゴシック"/>
        <family val="3"/>
        <charset val="128"/>
      </rPr>
      <t xml:space="preserve">
</t>
    </r>
    <r>
      <rPr>
        <sz val="11"/>
        <rFont val="ＭＳ ゴシック"/>
        <family val="3"/>
        <charset val="128"/>
      </rPr>
      <t>③管路更新率：類似団体の平均と比べ低い水準である。基幹管路を中心に計画的に管路更新に努める。</t>
    </r>
    <rPh sb="49" eb="50">
      <t>ツト</t>
    </rPh>
    <rPh sb="110" eb="113">
      <t>ジギョウヒ</t>
    </rPh>
    <rPh sb="114" eb="117">
      <t>ヘイジュンカ</t>
    </rPh>
    <rPh sb="118" eb="119">
      <t>ハカ</t>
    </rPh>
    <phoneticPr fontId="4"/>
  </si>
  <si>
    <t>　今後の施設や管路の更新に備え、R元年10月に料金の増額改定を行ったところであり、R2年度からは経常収支比率が改善したが、給水収益の減、委託料の増加などからR3年度は少し落ち込みが見られる。
　老朽化した施設や管路の更新を計画的に進めていく上で、安定した財源の確保に向け、企業債借入額を抑制しながら、今後も定期的に料金の改定を検討し、健全な経営の維持に努める。
  R3年度に策定した水道ビジョンに基づき、今後も計画の進捗状況の把握や現状の経営分析等を行なうとともに、補助事業の活用や更新施設のダウンサイジング化や事業費の平準化などに取りくみ、健全な事業経営の維持に努める。</t>
    <rPh sb="17" eb="18">
      <t>ガン</t>
    </rPh>
    <rPh sb="48" eb="50">
      <t>ケイジョウ</t>
    </rPh>
    <rPh sb="50" eb="52">
      <t>シュウシ</t>
    </rPh>
    <rPh sb="61" eb="63">
      <t>キュウスイ</t>
    </rPh>
    <rPh sb="63" eb="65">
      <t>シュウエキ</t>
    </rPh>
    <rPh sb="66" eb="67">
      <t>ゲン</t>
    </rPh>
    <rPh sb="68" eb="71">
      <t>イタクリョウ</t>
    </rPh>
    <rPh sb="72" eb="74">
      <t>ゾウカ</t>
    </rPh>
    <rPh sb="176" eb="177">
      <t>ツト</t>
    </rPh>
    <rPh sb="188" eb="190">
      <t>サクテイ</t>
    </rPh>
    <rPh sb="199" eb="200">
      <t>モト</t>
    </rPh>
    <rPh sb="203" eb="205">
      <t>コンゴ</t>
    </rPh>
    <rPh sb="257" eb="260">
      <t>ジギョウヒ</t>
    </rPh>
    <rPh sb="261" eb="264">
      <t>ヘイジュンカ</t>
    </rPh>
    <phoneticPr fontId="4"/>
  </si>
  <si>
    <r>
      <t>①経常収支比率：類似団体の平均を上回っており、収支も黒字を維持している。R1年度の落ち込みは、H31年４月に赤字経営の簡易水道事業を会計統合したことによる。R元年10月に料金の増額改定を行ったことから、R2年度から比率が改善したが、R3年度は、給水収益の減や新水道ビジョン策定等の委託料増加などから少し落ち込みが見られた。今後は経費削減を進めるなどして経営の健全化に努める。
②累積欠損金比率：累積欠損金が発生しておらず、健全な状態である。</t>
    </r>
    <r>
      <rPr>
        <sz val="11"/>
        <color rgb="FFFF0000"/>
        <rFont val="ＭＳ ゴシック"/>
        <family val="3"/>
        <charset val="128"/>
      </rPr>
      <t xml:space="preserve">
</t>
    </r>
    <r>
      <rPr>
        <sz val="11"/>
        <rFont val="ＭＳ ゴシック"/>
        <family val="3"/>
        <charset val="128"/>
      </rPr>
      <t>③流動比率：類似団体の平均に比べると低い状況にあるが、100％を超えており事業運営に支障はない。</t>
    </r>
    <r>
      <rPr>
        <sz val="11"/>
        <color rgb="FFFF0000"/>
        <rFont val="ＭＳ ゴシック"/>
        <family val="3"/>
        <charset val="128"/>
      </rPr>
      <t xml:space="preserve">
</t>
    </r>
    <r>
      <rPr>
        <sz val="11"/>
        <rFont val="ＭＳ ゴシック"/>
        <family val="3"/>
        <charset val="128"/>
      </rPr>
      <t>④企業債残高対給水収益比率：類似団体の平均に比べると倍以上高い状況である。施設建設の投資規模や時期を見据えて、企業債の発行の抑制に努める。</t>
    </r>
    <r>
      <rPr>
        <sz val="11"/>
        <color rgb="FFFF0000"/>
        <rFont val="ＭＳ ゴシック"/>
        <family val="3"/>
        <charset val="128"/>
      </rPr>
      <t xml:space="preserve">
</t>
    </r>
    <r>
      <rPr>
        <sz val="11"/>
        <rFont val="ＭＳ ゴシック"/>
        <family val="3"/>
        <charset val="128"/>
      </rPr>
      <t>⑤料金回収率：H31年４月に赤字経営の簡易水道事業を会計統合したことにより、100％を割り込んだが、R元年10月に行った料金の増額改定によりR2年度から比率が改善し、R3年度は100％を上回った。また、類似団体の平均も上回っている。</t>
    </r>
    <r>
      <rPr>
        <sz val="11"/>
        <color rgb="FFFF0000"/>
        <rFont val="ＭＳ ゴシック"/>
        <family val="3"/>
        <charset val="128"/>
      </rPr>
      <t xml:space="preserve">
</t>
    </r>
    <r>
      <rPr>
        <sz val="11"/>
        <rFont val="ＭＳ ゴシック"/>
        <family val="3"/>
        <charset val="128"/>
      </rPr>
      <t>⑥給水原価：類似団体の平均に比べ低い数値となっており、今後も維持できるよう努める。</t>
    </r>
    <r>
      <rPr>
        <sz val="11"/>
        <color rgb="FFFF0000"/>
        <rFont val="ＭＳ ゴシック"/>
        <family val="3"/>
        <charset val="128"/>
      </rPr>
      <t xml:space="preserve">
</t>
    </r>
    <r>
      <rPr>
        <sz val="11"/>
        <rFont val="ＭＳ ゴシック"/>
        <family val="3"/>
        <charset val="128"/>
      </rPr>
      <t>⑦施設利用率：類似団体の平均に比べ低い数値である。今後の給水人口の減少の推移も踏まえながら、施設の統廃合やダウンサイジング等検討に努める。</t>
    </r>
    <r>
      <rPr>
        <sz val="11"/>
        <color rgb="FFFF0000"/>
        <rFont val="ＭＳ ゴシック"/>
        <family val="3"/>
        <charset val="128"/>
      </rPr>
      <t xml:space="preserve">
</t>
    </r>
    <r>
      <rPr>
        <sz val="11"/>
        <rFont val="ＭＳ ゴシック"/>
        <family val="3"/>
        <charset val="128"/>
      </rPr>
      <t>⑧有収率：類似団体の平均に比べ低く、施設稼働効率が悪い状態にある。老朽管の更新や漏水調査等の実施により数値の改善に努める。</t>
    </r>
    <rPh sb="16" eb="17">
      <t>ウエ</t>
    </rPh>
    <rPh sb="17" eb="18">
      <t>マワ</t>
    </rPh>
    <rPh sb="38" eb="39">
      <t>ネン</t>
    </rPh>
    <rPh sb="39" eb="40">
      <t>ド</t>
    </rPh>
    <rPh sb="79" eb="80">
      <t>ガン</t>
    </rPh>
    <rPh sb="122" eb="124">
      <t>キュウスイ</t>
    </rPh>
    <rPh sb="124" eb="126">
      <t>シュウエキ</t>
    </rPh>
    <rPh sb="127" eb="128">
      <t>ゲン</t>
    </rPh>
    <rPh sb="129" eb="132">
      <t>シンスイドウ</t>
    </rPh>
    <rPh sb="136" eb="138">
      <t>サクテイ</t>
    </rPh>
    <rPh sb="138" eb="139">
      <t>トウ</t>
    </rPh>
    <rPh sb="140" eb="143">
      <t>イタクリョウ</t>
    </rPh>
    <rPh sb="143" eb="145">
      <t>ゾウカ</t>
    </rPh>
    <rPh sb="149" eb="150">
      <t>スコ</t>
    </rPh>
    <rPh sb="151" eb="152">
      <t>オ</t>
    </rPh>
    <rPh sb="153" eb="154">
      <t>コ</t>
    </rPh>
    <rPh sb="156" eb="157">
      <t>ミ</t>
    </rPh>
    <rPh sb="161" eb="163">
      <t>コンゴ</t>
    </rPh>
    <rPh sb="164" eb="166">
      <t>ケイヒ</t>
    </rPh>
    <rPh sb="166" eb="168">
      <t>サクゲン</t>
    </rPh>
    <rPh sb="169" eb="170">
      <t>スス</t>
    </rPh>
    <rPh sb="335" eb="336">
      <t>ツト</t>
    </rPh>
    <rPh sb="425" eb="427">
      <t>ネンド</t>
    </rPh>
    <rPh sb="433" eb="435">
      <t>ウワマワ</t>
    </rPh>
    <rPh sb="564" eb="5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</si>
</sst>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0.64</c:v>
                </c:pt>
                <c:pt idx="2">
                  <c:v>0.37</c:v>
                </c:pt>
                <c:pt idx="3">
                  <c:v>0.42</c:v>
                </c:pt>
                <c:pt idx="4">
                  <c:v>0.25</c:v>
                </c:pt>
              </c:numCache>
            </c:numRef>
          </c:val>
          <c:extLst>
            <c:ext xmlns:c16="http://schemas.microsoft.com/office/drawing/2014/chart" uri="{C3380CC4-5D6E-409C-BE32-E72D297353CC}">
              <c16:uniqueId val="{00000000-7CF2-423B-9C7E-D1CE82F2B2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7CF2-423B-9C7E-D1CE82F2B2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40.5</c:v>
                </c:pt>
                <c:pt idx="1">
                  <c:v>41.01</c:v>
                </c:pt>
                <c:pt idx="2">
                  <c:v>42.85</c:v>
                </c:pt>
                <c:pt idx="3">
                  <c:v>43.58</c:v>
                </c:pt>
                <c:pt idx="4">
                  <c:v>42.33</c:v>
                </c:pt>
              </c:numCache>
            </c:numRef>
          </c:val>
          <c:extLst>
            <c:ext xmlns:c16="http://schemas.microsoft.com/office/drawing/2014/chart" uri="{C3380CC4-5D6E-409C-BE32-E72D297353CC}">
              <c16:uniqueId val="{00000000-A2CF-4777-9EE7-F400E2AF5F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2CF-4777-9EE7-F400E2AF5F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c:v>
                </c:pt>
                <c:pt idx="1">
                  <c:v>79.44</c:v>
                </c:pt>
                <c:pt idx="2">
                  <c:v>75.33</c:v>
                </c:pt>
                <c:pt idx="3">
                  <c:v>76.59</c:v>
                </c:pt>
                <c:pt idx="4">
                  <c:v>75.8</c:v>
                </c:pt>
              </c:numCache>
            </c:numRef>
          </c:val>
          <c:extLst>
            <c:ext xmlns:c16="http://schemas.microsoft.com/office/drawing/2014/chart" uri="{C3380CC4-5D6E-409C-BE32-E72D297353CC}">
              <c16:uniqueId val="{00000000-DABF-4FE1-ACE4-AC29F9F20B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DABF-4FE1-ACE4-AC29F9F20B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115.35</c:v>
                </c:pt>
                <c:pt idx="1">
                  <c:v>112.17</c:v>
                </c:pt>
                <c:pt idx="2">
                  <c:v>104.54</c:v>
                </c:pt>
                <c:pt idx="3">
                  <c:v>119.39</c:v>
                </c:pt>
                <c:pt idx="4">
                  <c:v>111.47</c:v>
                </c:pt>
              </c:numCache>
            </c:numRef>
          </c:val>
          <c:extLst>
            <c:ext xmlns:c16="http://schemas.microsoft.com/office/drawing/2014/chart" uri="{C3380CC4-5D6E-409C-BE32-E72D297353CC}">
              <c16:uniqueId val="{00000000-E0BC-4310-9369-BEFA004378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E0BC-4310-9369-BEFA004378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45.64</c:v>
                </c:pt>
                <c:pt idx="1">
                  <c:v>46.65</c:v>
                </c:pt>
                <c:pt idx="2">
                  <c:v>45.69</c:v>
                </c:pt>
                <c:pt idx="3">
                  <c:v>46.82</c:v>
                </c:pt>
                <c:pt idx="4">
                  <c:v>47.11</c:v>
                </c:pt>
              </c:numCache>
            </c:numRef>
          </c:val>
          <c:extLst>
            <c:ext xmlns:c16="http://schemas.microsoft.com/office/drawing/2014/chart" uri="{C3380CC4-5D6E-409C-BE32-E72D297353CC}">
              <c16:uniqueId val="{00000000-6CF3-4035-9D88-E6D0042D62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CF3-4035-9D88-E6D0042D62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1.08</c:v>
                </c:pt>
                <c:pt idx="1">
                  <c:v>9.1</c:v>
                </c:pt>
                <c:pt idx="2">
                  <c:v>10.1</c:v>
                </c:pt>
                <c:pt idx="3">
                  <c:v>9.19</c:v>
                </c:pt>
                <c:pt idx="4">
                  <c:v>10.29</c:v>
                </c:pt>
              </c:numCache>
            </c:numRef>
          </c:val>
          <c:extLst>
            <c:ext xmlns:c16="http://schemas.microsoft.com/office/drawing/2014/chart" uri="{C3380CC4-5D6E-409C-BE32-E72D297353CC}">
              <c16:uniqueId val="{00000000-9740-4E47-815C-69B41EA578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740-4E47-815C-69B41EA578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17-4921-BAF6-1C01BC160D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417-4921-BAF6-1C01BC160D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178.06</c:v>
                </c:pt>
                <c:pt idx="1">
                  <c:v>167.13</c:v>
                </c:pt>
                <c:pt idx="2">
                  <c:v>164.27</c:v>
                </c:pt>
                <c:pt idx="3">
                  <c:v>163.62</c:v>
                </c:pt>
                <c:pt idx="4">
                  <c:v>165.4</c:v>
                </c:pt>
              </c:numCache>
            </c:numRef>
          </c:val>
          <c:extLst>
            <c:ext xmlns:c16="http://schemas.microsoft.com/office/drawing/2014/chart" uri="{C3380CC4-5D6E-409C-BE32-E72D297353CC}">
              <c16:uniqueId val="{00000000-347D-4A19-81A9-9DE9B53231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47D-4A19-81A9-9DE9B53231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830.08</c:v>
                </c:pt>
                <c:pt idx="1">
                  <c:v>840.34</c:v>
                </c:pt>
                <c:pt idx="2">
                  <c:v>883.19</c:v>
                </c:pt>
                <c:pt idx="3">
                  <c:v>869.68</c:v>
                </c:pt>
                <c:pt idx="4">
                  <c:v>772.77</c:v>
                </c:pt>
              </c:numCache>
            </c:numRef>
          </c:val>
          <c:extLst>
            <c:ext xmlns:c16="http://schemas.microsoft.com/office/drawing/2014/chart" uri="{C3380CC4-5D6E-409C-BE32-E72D297353CC}">
              <c16:uniqueId val="{00000000-5431-447C-B029-396B942AB0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431-447C-B029-396B942AB0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108.78</c:v>
                </c:pt>
                <c:pt idx="1">
                  <c:v>107.56</c:v>
                </c:pt>
                <c:pt idx="2">
                  <c:v>98.69</c:v>
                </c:pt>
                <c:pt idx="3">
                  <c:v>99.63</c:v>
                </c:pt>
                <c:pt idx="4">
                  <c:v>105.8</c:v>
                </c:pt>
              </c:numCache>
            </c:numRef>
          </c:val>
          <c:extLst>
            <c:ext xmlns:c16="http://schemas.microsoft.com/office/drawing/2014/chart" uri="{C3380CC4-5D6E-409C-BE32-E72D297353CC}">
              <c16:uniqueId val="{00000000-9ADA-4578-BFA2-FD096312A9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9ADA-4578-BFA2-FD096312A9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136.83000000000001</c:v>
                </c:pt>
                <c:pt idx="1">
                  <c:v>138.34</c:v>
                </c:pt>
                <c:pt idx="2">
                  <c:v>155.49</c:v>
                </c:pt>
                <c:pt idx="3">
                  <c:v>147.35</c:v>
                </c:pt>
                <c:pt idx="4">
                  <c:v>158.22</c:v>
                </c:pt>
              </c:numCache>
            </c:numRef>
          </c:val>
          <c:extLst>
            <c:ext xmlns:c16="http://schemas.microsoft.com/office/drawing/2014/chart" uri="{C3380CC4-5D6E-409C-BE32-E72D297353CC}">
              <c16:uniqueId val="{00000000-D50D-4DA6-8EFA-0ECE42603A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50D-4DA6-8EFA-0ECE42603A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C19"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魚津市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40477</v>
      </c>
      <c r="AM8" s="45"/>
      <c r="AN8" s="45"/>
      <c r="AO8" s="45"/>
      <c r="AP8" s="45"/>
      <c r="AQ8" s="45"/>
      <c r="AR8" s="45"/>
      <c r="AS8" s="45"/>
      <c r="AT8" s="46">
        <f>データ!$S$6</f>
        <v>200.61</v>
      </c>
      <c r="AU8" s="47"/>
      <c r="AV8" s="47"/>
      <c r="AW8" s="47"/>
      <c r="AX8" s="47"/>
      <c r="AY8" s="47"/>
      <c r="AZ8" s="47"/>
      <c r="BA8" s="47"/>
      <c r="BB8" s="48">
        <f>データ!$T$6</f>
        <v>201.77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46.9</v>
      </c>
      <c r="J10" s="47"/>
      <c r="K10" s="47"/>
      <c r="L10" s="47"/>
      <c r="M10" s="47"/>
      <c r="N10" s="47"/>
      <c r="O10" s="81"/>
      <c r="P10" s="48">
        <f>データ!$P$6</f>
        <v>88.65</v>
      </c>
      <c r="Q10" s="48"/>
      <c r="R10" s="48"/>
      <c r="S10" s="48"/>
      <c r="T10" s="48"/>
      <c r="U10" s="48"/>
      <c r="V10" s="48"/>
      <c r="W10" s="45">
        <f>データ!$Q$6</f>
        <v>3082</v>
      </c>
      <c r="X10" s="45"/>
      <c r="Y10" s="45"/>
      <c r="Z10" s="45"/>
      <c r="AA10" s="45"/>
      <c r="AB10" s="45"/>
      <c r="AC10" s="45"/>
      <c r="AD10" s="2"/>
      <c r="AE10" s="2"/>
      <c r="AF10" s="2"/>
      <c r="AG10" s="2"/>
      <c r="AH10" s="2"/>
      <c r="AI10" s="2"/>
      <c r="AJ10" s="2"/>
      <c r="AK10" s="2"/>
      <c r="AL10" s="45">
        <f>データ!$U$6</f>
        <v>35725</v>
      </c>
      <c r="AM10" s="45"/>
      <c r="AN10" s="45"/>
      <c r="AO10" s="45"/>
      <c r="AP10" s="45"/>
      <c r="AQ10" s="45"/>
      <c r="AR10" s="45"/>
      <c r="AS10" s="45"/>
      <c r="AT10" s="46">
        <f>データ!$V$6</f>
        <v>38.31</v>
      </c>
      <c r="AU10" s="47"/>
      <c r="AV10" s="47"/>
      <c r="AW10" s="47"/>
      <c r="AX10" s="47"/>
      <c r="AY10" s="47"/>
      <c r="AZ10" s="47"/>
      <c r="BA10" s="47"/>
      <c r="BB10" s="48">
        <f>データ!$W$6</f>
        <v>932.52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DDariDqbHugctPhccxeGqCtII0b87zJqDdvTj0i0WSqEMj41sdYxuCoPwklSxBOnaY7AvM2j7FHNZTQTV2fcg==" saltValue="ZuEnjqJmVkvO6aOxwO5w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162043</v>
      </c>
      <c r="D6" s="20">
        <f t="shared" si="3"/>
        <v>46</v>
      </c>
      <c r="E6" s="20">
        <f t="shared" si="3"/>
        <v>1</v>
      </c>
      <c r="F6" s="20">
        <f t="shared" si="3"/>
        <v>0</v>
      </c>
      <c r="G6" s="20">
        <f t="shared" si="3"/>
        <v>1</v>
      </c>
      <c r="H6" s="20" t="str">
        <f t="shared" si="3"/>
        <v>富山県　魚津市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46.9</v>
      </c>
      <c r="P6" s="21">
        <f t="shared" si="3"/>
        <v>88.65</v>
      </c>
      <c r="Q6" s="21">
        <f t="shared" si="3"/>
        <v>3082</v>
      </c>
      <c r="R6" s="21">
        <f t="shared" si="3"/>
        <v>40477</v>
      </c>
      <c r="S6" s="21">
        <f t="shared" si="3"/>
        <v>200.61</v>
      </c>
      <c r="T6" s="21">
        <f t="shared" si="3"/>
        <v>201.77</v>
      </c>
      <c r="U6" s="21">
        <f t="shared" si="3"/>
        <v>35725</v>
      </c>
      <c r="V6" s="21">
        <f t="shared" si="3"/>
        <v>38.31</v>
      </c>
      <c r="W6" s="21">
        <f t="shared" si="3"/>
        <v>932.52</v>
      </c>
      <c r="X6" s="22">
        <f>IF(X7="",NA(),X7)</f>
        <v>115.35</v>
      </c>
      <c r="Y6" s="22">
        <f t="shared" ref="Y6:AG6" si="4">IF(Y7="",NA(),Y7)</f>
        <v>112.17</v>
      </c>
      <c r="Z6" s="22">
        <f t="shared" si="4"/>
        <v>104.54</v>
      </c>
      <c r="AA6" s="22">
        <f t="shared" si="4"/>
        <v>119.39</v>
      </c>
      <c r="AB6" s="22">
        <f t="shared" si="4"/>
        <v>111.47</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178.06</v>
      </c>
      <c r="AU6" s="22">
        <f t="shared" ref="AU6:BC6" si="6">IF(AU7="",NA(),AU7)</f>
        <v>167.13</v>
      </c>
      <c r="AV6" s="22">
        <f t="shared" si="6"/>
        <v>164.27</v>
      </c>
      <c r="AW6" s="22">
        <f t="shared" si="6"/>
        <v>163.62</v>
      </c>
      <c r="AX6" s="22">
        <f t="shared" si="6"/>
        <v>165.4</v>
      </c>
      <c r="AY6" s="22">
        <f t="shared" si="6"/>
        <v>357.34</v>
      </c>
      <c r="AZ6" s="22">
        <f t="shared" si="6"/>
        <v>366.03</v>
      </c>
      <c r="BA6" s="22">
        <f t="shared" si="6"/>
        <v>365.18</v>
      </c>
      <c r="BB6" s="22">
        <f t="shared" si="6"/>
        <v>327.77</v>
      </c>
      <c r="BC6" s="22">
        <f t="shared" si="6"/>
        <v>338.02</v>
      </c>
      <c r="BD6" s="21" t="str">
        <f>IF(BD7="","",IF(BD7="-","【-】","【"&amp;SUBSTITUTE(TEXT(BD7,"#,##0.00"),"-","△")&amp;"】"))</f>
        <v>【261.51】</v>
      </c>
      <c r="BE6" s="22">
        <f>IF(BE7="",NA(),BE7)</f>
        <v>830.08</v>
      </c>
      <c r="BF6" s="22">
        <f t="shared" ref="BF6:BN6" si="7">IF(BF7="",NA(),BF7)</f>
        <v>840.34</v>
      </c>
      <c r="BG6" s="22">
        <f t="shared" si="7"/>
        <v>883.19</v>
      </c>
      <c r="BH6" s="22">
        <f t="shared" si="7"/>
        <v>869.68</v>
      </c>
      <c r="BI6" s="22">
        <f t="shared" si="7"/>
        <v>772.77</v>
      </c>
      <c r="BJ6" s="22">
        <f t="shared" si="7"/>
        <v>373.69</v>
      </c>
      <c r="BK6" s="22">
        <f t="shared" si="7"/>
        <v>370.12</v>
      </c>
      <c r="BL6" s="22">
        <f t="shared" si="7"/>
        <v>371.65</v>
      </c>
      <c r="BM6" s="22">
        <f t="shared" si="7"/>
        <v>397.1</v>
      </c>
      <c r="BN6" s="22">
        <f t="shared" si="7"/>
        <v>379.91</v>
      </c>
      <c r="BO6" s="21" t="str">
        <f>IF(BO7="","",IF(BO7="-","【-】","【"&amp;SUBSTITUTE(TEXT(BO7,"#,##0.00"),"-","△")&amp;"】"))</f>
        <v>【265.16】</v>
      </c>
      <c r="BP6" s="22">
        <f>IF(BP7="",NA(),BP7)</f>
        <v>108.78</v>
      </c>
      <c r="BQ6" s="22">
        <f t="shared" ref="BQ6:BY6" si="8">IF(BQ7="",NA(),BQ7)</f>
        <v>107.56</v>
      </c>
      <c r="BR6" s="22">
        <f t="shared" si="8"/>
        <v>98.69</v>
      </c>
      <c r="BS6" s="22">
        <f t="shared" si="8"/>
        <v>99.63</v>
      </c>
      <c r="BT6" s="22">
        <f t="shared" si="8"/>
        <v>105.8</v>
      </c>
      <c r="BU6" s="22">
        <f t="shared" si="8"/>
        <v>99.87</v>
      </c>
      <c r="BV6" s="22">
        <f t="shared" si="8"/>
        <v>100.42</v>
      </c>
      <c r="BW6" s="22">
        <f t="shared" si="8"/>
        <v>98.77</v>
      </c>
      <c r="BX6" s="22">
        <f t="shared" si="8"/>
        <v>95.79</v>
      </c>
      <c r="BY6" s="22">
        <f t="shared" si="8"/>
        <v>98.3</v>
      </c>
      <c r="BZ6" s="21" t="str">
        <f>IF(BZ7="","",IF(BZ7="-","【-】","【"&amp;SUBSTITUTE(TEXT(BZ7,"#,##0.00"),"-","△")&amp;"】"))</f>
        <v>【102.35】</v>
      </c>
      <c r="CA6" s="22">
        <f>IF(CA7="",NA(),CA7)</f>
        <v>136.83000000000001</v>
      </c>
      <c r="CB6" s="22">
        <f t="shared" ref="CB6:CJ6" si="9">IF(CB7="",NA(),CB7)</f>
        <v>138.34</v>
      </c>
      <c r="CC6" s="22">
        <f t="shared" si="9"/>
        <v>155.49</v>
      </c>
      <c r="CD6" s="22">
        <f t="shared" si="9"/>
        <v>147.35</v>
      </c>
      <c r="CE6" s="22">
        <f t="shared" si="9"/>
        <v>158.22</v>
      </c>
      <c r="CF6" s="22">
        <f t="shared" si="9"/>
        <v>171.81</v>
      </c>
      <c r="CG6" s="22">
        <f t="shared" si="9"/>
        <v>171.67</v>
      </c>
      <c r="CH6" s="22">
        <f t="shared" si="9"/>
        <v>173.67</v>
      </c>
      <c r="CI6" s="22">
        <f t="shared" si="9"/>
        <v>171.13</v>
      </c>
      <c r="CJ6" s="22">
        <f t="shared" si="9"/>
        <v>173.7</v>
      </c>
      <c r="CK6" s="21" t="str">
        <f>IF(CK7="","",IF(CK7="-","【-】","【"&amp;SUBSTITUTE(TEXT(CK7,"#,##0.00"),"-","△")&amp;"】"))</f>
        <v>【167.74】</v>
      </c>
      <c r="CL6" s="22">
        <f>IF(CL7="",NA(),CL7)</f>
        <v>40.5</v>
      </c>
      <c r="CM6" s="22">
        <f t="shared" ref="CM6:CU6" si="10">IF(CM7="",NA(),CM7)</f>
        <v>41.01</v>
      </c>
      <c r="CN6" s="22">
        <f t="shared" si="10"/>
        <v>42.85</v>
      </c>
      <c r="CO6" s="22">
        <f t="shared" si="10"/>
        <v>43.58</v>
      </c>
      <c r="CP6" s="22">
        <f t="shared" si="10"/>
        <v>42.33</v>
      </c>
      <c r="CQ6" s="22">
        <f t="shared" si="10"/>
        <v>60.03</v>
      </c>
      <c r="CR6" s="22">
        <f t="shared" si="10"/>
        <v>59.74</v>
      </c>
      <c r="CS6" s="22">
        <f t="shared" si="10"/>
        <v>59.67</v>
      </c>
      <c r="CT6" s="22">
        <f t="shared" si="10"/>
        <v>60.12</v>
      </c>
      <c r="CU6" s="22">
        <f t="shared" si="10"/>
        <v>60.34</v>
      </c>
      <c r="CV6" s="21" t="str">
        <f>IF(CV7="","",IF(CV7="-","【-】","【"&amp;SUBSTITUTE(TEXT(CV7,"#,##0.00"),"-","△")&amp;"】"))</f>
        <v>【60.29】</v>
      </c>
      <c r="CW6" s="22">
        <f>IF(CW7="",NA(),CW7)</f>
        <v>81.8</v>
      </c>
      <c r="CX6" s="22">
        <f t="shared" ref="CX6:DF6" si="11">IF(CX7="",NA(),CX7)</f>
        <v>79.44</v>
      </c>
      <c r="CY6" s="22">
        <f t="shared" si="11"/>
        <v>75.33</v>
      </c>
      <c r="CZ6" s="22">
        <f t="shared" si="11"/>
        <v>76.59</v>
      </c>
      <c r="DA6" s="22">
        <f t="shared" si="11"/>
        <v>75.8</v>
      </c>
      <c r="DB6" s="22">
        <f t="shared" si="11"/>
        <v>84.81</v>
      </c>
      <c r="DC6" s="22">
        <f t="shared" si="11"/>
        <v>84.8</v>
      </c>
      <c r="DD6" s="22">
        <f t="shared" si="11"/>
        <v>84.6</v>
      </c>
      <c r="DE6" s="22">
        <f t="shared" si="11"/>
        <v>84.24</v>
      </c>
      <c r="DF6" s="22">
        <f t="shared" si="11"/>
        <v>84.19</v>
      </c>
      <c r="DG6" s="21" t="str">
        <f>IF(DG7="","",IF(DG7="-","【-】","【"&amp;SUBSTITUTE(TEXT(DG7,"#,##0.00"),"-","△")&amp;"】"))</f>
        <v>【90.12】</v>
      </c>
      <c r="DH6" s="22">
        <f>IF(DH7="",NA(),DH7)</f>
        <v>45.64</v>
      </c>
      <c r="DI6" s="22">
        <f t="shared" ref="DI6:DQ6" si="12">IF(DI7="",NA(),DI7)</f>
        <v>46.65</v>
      </c>
      <c r="DJ6" s="22">
        <f t="shared" si="12"/>
        <v>45.69</v>
      </c>
      <c r="DK6" s="22">
        <f t="shared" si="12"/>
        <v>46.82</v>
      </c>
      <c r="DL6" s="22">
        <f t="shared" si="12"/>
        <v>47.11</v>
      </c>
      <c r="DM6" s="22">
        <f t="shared" si="12"/>
        <v>47.28</v>
      </c>
      <c r="DN6" s="22">
        <f t="shared" si="12"/>
        <v>47.66</v>
      </c>
      <c r="DO6" s="22">
        <f t="shared" si="12"/>
        <v>48.17</v>
      </c>
      <c r="DP6" s="22">
        <f t="shared" si="12"/>
        <v>48.83</v>
      </c>
      <c r="DQ6" s="22">
        <f t="shared" si="12"/>
        <v>49.96</v>
      </c>
      <c r="DR6" s="21" t="str">
        <f>IF(DR7="","",IF(DR7="-","【-】","【"&amp;SUBSTITUTE(TEXT(DR7,"#,##0.00"),"-","△")&amp;"】"))</f>
        <v>【50.88】</v>
      </c>
      <c r="DS6" s="22">
        <f>IF(DS7="",NA(),DS7)</f>
        <v>1.08</v>
      </c>
      <c r="DT6" s="22">
        <f t="shared" ref="DT6:EB6" si="13">IF(DT7="",NA(),DT7)</f>
        <v>9.1</v>
      </c>
      <c r="DU6" s="22">
        <f t="shared" si="13"/>
        <v>10.1</v>
      </c>
      <c r="DV6" s="22">
        <f t="shared" si="13"/>
        <v>9.19</v>
      </c>
      <c r="DW6" s="22">
        <f t="shared" si="13"/>
        <v>10.29</v>
      </c>
      <c r="DX6" s="22">
        <f t="shared" si="13"/>
        <v>12.19</v>
      </c>
      <c r="DY6" s="22">
        <f t="shared" si="13"/>
        <v>15.1</v>
      </c>
      <c r="DZ6" s="22">
        <f t="shared" si="13"/>
        <v>17.12</v>
      </c>
      <c r="EA6" s="22">
        <f t="shared" si="13"/>
        <v>18.18</v>
      </c>
      <c r="EB6" s="22">
        <f t="shared" si="13"/>
        <v>19.32</v>
      </c>
      <c r="EC6" s="21" t="str">
        <f>IF(EC7="","",IF(EC7="-","【-】","【"&amp;SUBSTITUTE(TEXT(EC7,"#,##0.00"),"-","△")&amp;"】"))</f>
        <v>【22.30】</v>
      </c>
      <c r="ED6" s="22">
        <f>IF(ED7="",NA(),ED7)</f>
        <v>0.56000000000000005</v>
      </c>
      <c r="EE6" s="22">
        <f t="shared" ref="EE6:EM6" si="14">IF(EE7="",NA(),EE7)</f>
        <v>0.64</v>
      </c>
      <c r="EF6" s="22">
        <f t="shared" si="14"/>
        <v>0.37</v>
      </c>
      <c r="EG6" s="22">
        <f t="shared" si="14"/>
        <v>0.42</v>
      </c>
      <c r="EH6" s="22">
        <f t="shared" si="14"/>
        <v>0.25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162043</v>
      </c>
      <c r="D7" s="24">
        <v>46</v>
      </c>
      <c r="E7" s="24">
        <v>1</v>
      </c>
      <c r="F7" s="24">
        <v>0</v>
      </c>
      <c r="G7" s="24">
        <v>1</v>
      </c>
      <c r="H7" s="24" t="s">
        <v>93</v>
      </c>
      <c r="I7" s="24" t="s">
        <v>94</v>
      </c>
      <c r="J7" s="24" t="s">
        <v>95</v>
      </c>
      <c r="K7" s="24" t="s">
        <v>96</v>
      </c>
      <c r="L7" s="24" t="s">
        <v>97</v>
      </c>
      <c r="M7" s="24" t="s">
        <v>98</v>
      </c>
      <c r="N7" s="25" t="s">
        <v>99</v>
      </c>
      <c r="O7" s="25">
        <v>46.9</v>
      </c>
      <c r="P7" s="25">
        <v>88.65</v>
      </c>
      <c r="Q7" s="25">
        <v>3082</v>
      </c>
      <c r="R7" s="25">
        <v>40477</v>
      </c>
      <c r="S7" s="25">
        <v>200.61</v>
      </c>
      <c r="T7" s="25">
        <v>201.77</v>
      </c>
      <c r="U7" s="25">
        <v>35725</v>
      </c>
      <c r="V7" s="25">
        <v>38.31</v>
      </c>
      <c r="W7" s="25">
        <v>932.52</v>
      </c>
      <c r="X7" s="25">
        <v>115.35</v>
      </c>
      <c r="Y7" s="25">
        <v>112.17</v>
      </c>
      <c r="Z7" s="25">
        <v>104.54</v>
      </c>
      <c r="AA7" s="25">
        <v>119.39</v>
      </c>
      <c r="AB7" s="25">
        <v>111.47</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178.06</v>
      </c>
      <c r="AU7" s="25">
        <v>167.13</v>
      </c>
      <c r="AV7" s="25">
        <v>164.27</v>
      </c>
      <c r="AW7" s="25">
        <v>163.62</v>
      </c>
      <c r="AX7" s="25">
        <v>165.4</v>
      </c>
      <c r="AY7" s="25">
        <v>357.34</v>
      </c>
      <c r="AZ7" s="25">
        <v>366.03</v>
      </c>
      <c r="BA7" s="25">
        <v>365.18</v>
      </c>
      <c r="BB7" s="25">
        <v>327.77</v>
      </c>
      <c r="BC7" s="25">
        <v>338.02</v>
      </c>
      <c r="BD7" s="25">
        <v>261.51</v>
      </c>
      <c r="BE7" s="25">
        <v>830.08</v>
      </c>
      <c r="BF7" s="25">
        <v>840.34</v>
      </c>
      <c r="BG7" s="25">
        <v>883.19</v>
      </c>
      <c r="BH7" s="25">
        <v>869.68</v>
      </c>
      <c r="BI7" s="25">
        <v>772.77</v>
      </c>
      <c r="BJ7" s="25">
        <v>373.69</v>
      </c>
      <c r="BK7" s="25">
        <v>370.12</v>
      </c>
      <c r="BL7" s="25">
        <v>371.65</v>
      </c>
      <c r="BM7" s="25">
        <v>397.1</v>
      </c>
      <c r="BN7" s="25">
        <v>379.91</v>
      </c>
      <c r="BO7" s="25">
        <v>265.16000000000003</v>
      </c>
      <c r="BP7" s="25">
        <v>108.78</v>
      </c>
      <c r="BQ7" s="25">
        <v>107.56</v>
      </c>
      <c r="BR7" s="25">
        <v>98.69</v>
      </c>
      <c r="BS7" s="25">
        <v>99.63</v>
      </c>
      <c r="BT7" s="25">
        <v>105.8</v>
      </c>
      <c r="BU7" s="25">
        <v>99.87</v>
      </c>
      <c r="BV7" s="25">
        <v>100.42</v>
      </c>
      <c r="BW7" s="25">
        <v>98.77</v>
      </c>
      <c r="BX7" s="25">
        <v>95.79</v>
      </c>
      <c r="BY7" s="25">
        <v>98.3</v>
      </c>
      <c r="BZ7" s="25">
        <v>102.35</v>
      </c>
      <c r="CA7" s="25">
        <v>136.83000000000001</v>
      </c>
      <c r="CB7" s="25">
        <v>138.34</v>
      </c>
      <c r="CC7" s="25">
        <v>155.49</v>
      </c>
      <c r="CD7" s="25">
        <v>147.35</v>
      </c>
      <c r="CE7" s="25">
        <v>158.22</v>
      </c>
      <c r="CF7" s="25">
        <v>171.81</v>
      </c>
      <c r="CG7" s="25">
        <v>171.67</v>
      </c>
      <c r="CH7" s="25">
        <v>173.67</v>
      </c>
      <c r="CI7" s="25">
        <v>171.13</v>
      </c>
      <c r="CJ7" s="25">
        <v>173.7</v>
      </c>
      <c r="CK7" s="25">
        <v>167.74</v>
      </c>
      <c r="CL7" s="25">
        <v>40.5</v>
      </c>
      <c r="CM7" s="25">
        <v>41.01</v>
      </c>
      <c r="CN7" s="25">
        <v>42.85</v>
      </c>
      <c r="CO7" s="25">
        <v>43.58</v>
      </c>
      <c r="CP7" s="25">
        <v>42.33</v>
      </c>
      <c r="CQ7" s="25">
        <v>60.03</v>
      </c>
      <c r="CR7" s="25">
        <v>59.74</v>
      </c>
      <c r="CS7" s="25">
        <v>59.67</v>
      </c>
      <c r="CT7" s="25">
        <v>60.12</v>
      </c>
      <c r="CU7" s="25">
        <v>60.34</v>
      </c>
      <c r="CV7" s="25">
        <v>60.29</v>
      </c>
      <c r="CW7" s="25">
        <v>81.8</v>
      </c>
      <c r="CX7" s="25">
        <v>79.44</v>
      </c>
      <c r="CY7" s="25">
        <v>75.33</v>
      </c>
      <c r="CZ7" s="25">
        <v>76.59</v>
      </c>
      <c r="DA7" s="25">
        <v>75.8</v>
      </c>
      <c r="DB7" s="25">
        <v>84.81</v>
      </c>
      <c r="DC7" s="25">
        <v>84.8</v>
      </c>
      <c r="DD7" s="25">
        <v>84.6</v>
      </c>
      <c r="DE7" s="25">
        <v>84.24</v>
      </c>
      <c r="DF7" s="25">
        <v>84.19</v>
      </c>
      <c r="DG7" s="25">
        <v>90.12</v>
      </c>
      <c r="DH7" s="25">
        <v>45.64</v>
      </c>
      <c r="DI7" s="25">
        <v>46.65</v>
      </c>
      <c r="DJ7" s="25">
        <v>45.69</v>
      </c>
      <c r="DK7" s="25">
        <v>46.82</v>
      </c>
      <c r="DL7" s="25">
        <v>47.11</v>
      </c>
      <c r="DM7" s="25">
        <v>47.28</v>
      </c>
      <c r="DN7" s="25">
        <v>47.66</v>
      </c>
      <c r="DO7" s="25">
        <v>48.17</v>
      </c>
      <c r="DP7" s="25">
        <v>48.83</v>
      </c>
      <c r="DQ7" s="25">
        <v>49.96</v>
      </c>
      <c r="DR7" s="25">
        <v>50.88</v>
      </c>
      <c r="DS7" s="25">
        <v>1.08</v>
      </c>
      <c r="DT7" s="25">
        <v>9.1</v>
      </c>
      <c r="DU7" s="25">
        <v>10.1</v>
      </c>
      <c r="DV7" s="25">
        <v>9.19</v>
      </c>
      <c r="DW7" s="25">
        <v>10.29</v>
      </c>
      <c r="DX7" s="25">
        <v>12.19</v>
      </c>
      <c r="DY7" s="25">
        <v>15.1</v>
      </c>
      <c r="DZ7" s="25">
        <v>17.12</v>
      </c>
      <c r="EA7" s="25">
        <v>18.18</v>
      </c>
      <c r="EB7" s="25">
        <v>19.32</v>
      </c>
      <c r="EC7" s="25">
        <v>22.3</v>
      </c>
      <c r="ED7" s="25">
        <v>0.56000000000000005</v>
      </c>
      <c r="EE7" s="25">
        <v>0.64</v>
      </c>
      <c r="EF7" s="25">
        <v>0.37</v>
      </c>
      <c r="EG7" s="25">
        <v>0.42</v>
      </c>
      <c r="EH7" s="25">
        <v>0.25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哲也</dc:creator>
  <cp:lastModifiedBy>上田  哲也</cp:lastModifiedBy>
  <cp:lastPrinted>2023-01-11T02:00:29Z</cp:lastPrinted>
  <dcterms:created xsi:type="dcterms:W3CDTF">2023-01-11T01:20:44Z</dcterms:created>
  <dcterms:modified xsi:type="dcterms:W3CDTF">2023-01-11T02:03:50Z</dcterms:modified>
</cp:coreProperties>
</file>