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I:\★市町村支援課移行データ\財政係\57公営企業経営比較分析表\R04\R050106経営比較分析表の分析等について（依頼）\03_市町村より回答→ＨＰ掲載\06黒部市\上水道\"/>
    </mc:Choice>
  </mc:AlternateContent>
  <xr:revisionPtr revIDLastSave="0" documentId="13_ncr:1_{A5660081-A362-4478-BA62-D2541CD9DD9A}" xr6:coauthVersionLast="36" xr6:coauthVersionMax="36" xr10:uidLastSave="{00000000-0000-0000-0000-000000000000}"/>
  <workbookProtection workbookAlgorithmName="SHA-512" workbookHashValue="DUxBFXKiWA/nT/8sKvC0yW5kXeSJTnWb2lrgEpXU+oMFK2eVxuJ8E/9qDZ7TXcLaBK/QLmBMkmcA2b5jSCIjWg==" workbookSaltValue="zDapRj+DeecB5yphnKfSS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W10" i="4" s="1"/>
  <c r="P6" i="5"/>
  <c r="O6" i="5"/>
  <c r="N6" i="5"/>
  <c r="B10" i="4" s="1"/>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L10" i="4"/>
  <c r="P10" i="4"/>
  <c r="I10" i="4"/>
  <c r="BB8" i="4"/>
  <c r="AT8" i="4"/>
  <c r="W8" i="4"/>
  <c r="P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<sst xmlns="http://schemas.openxmlformats.org/spreadsheetml/2006/main" count="228" uniqueCount="115">
  <si>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</si>
  <si>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</si>
  <si>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</si>
  <si>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</si>
  <si>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</si>
  <si>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</si>
  <si>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</si>
  <si>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</si>
  <si>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</si>
  <si>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</si>
  <si>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</si>
  <si>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</si>
  <si>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</si>
  <si>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</si>
  <si>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</si>
  <si>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</si>
  <si>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</si>
  <si>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</si>
  <si>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</si>
  <si>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</si>
  <si>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</si>
  <si>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</si>
  <si>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</si>
  <si>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</si>
  <si>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</si>
  <si>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</si>
  <si>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</si>
  <si>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</si>
  <si>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</si>
  <si>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</si>
  <si>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</si>
  <si>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</si>
  <si>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</si>
  <si>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</si>
  <si>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</si>
  <si>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</si>
  <si>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</si>
  <si>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</si>
  <si>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</si>
  <si>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</si>
  <si>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</si>
  <si>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</si>
  <si>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</si>
  <si>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</si>
  <si>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</si>
  <si>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</si>
  <si>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</si>
  <si>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</si>
  <si>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</si>
  <si>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</si>
  <si>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</si>
  <si>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</si>
  <si>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</si>
  <si>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</si>
  <si>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</si>
  <si>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</si>
  <si>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</si>
  <si>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</si>
  <si>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</si>
  <si>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</si>
  <si>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</si>
  <si>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</si>
  <si>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</si>
  <si>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</si>
  <si>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</si>
  <si>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</si>
  <si>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</si>
  <si>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</si>
  <si>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</si>
  <si>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</si>
  <si>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</si>
  <si>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</si>
  <si>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</si>
  <si>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</si>
  <si>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</si>
  <si>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</si>
  <si>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</si>
  <si>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</si>
  <si>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</si>
  <si>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</si>
  <si>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</si>
  <si>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</si>
  <si>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</si>
  <si>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</si>
  <si>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</si>
  <si>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</si>
  <si>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</si>
  <si>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</si>
  <si>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</si>
  <si>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</si>
  <si>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</si>
  <si>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</si>
  <si>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</si>
  <si>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黒部市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</si>
  <si>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</si>
  <si>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</si>
  <si>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</si>
  <si>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</si>
  <si>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</si>
  <si>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</si>
  <si>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</si>
  <si>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</si>
  <si>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</si>
  <si>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</si>
  <si>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</si>
  <si>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</si>
  <si>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</si>
  <si>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</si>
  <si>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</si>
  <si>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</si>
  <si>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</si>
  <si>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</si>
  <si>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①経常収支は100％を上回っており、単年度収支は黒字であるが、類似団体の平均値を下回っている。
②累積欠損金は発生していない。
③流動比率は100％を上回っており、最低限の支払能力は確保されている。当該指標は上昇傾向にあるが、類似団体の平均値を大きく下回っている。
④企業債残高の増加により微増し、類似団体の平均も大きく上回っている。
⑤料金回収率は100％を下回っており、不足する収入を一般会計からの基準外繰入によって補填している状況である。令和３年度は給水収益が増加したものの、費用が増加したため料金回収率は微減している。
⑥主たる水源が地下水であるため、類似団体平均を下回っている。令和３年度は有収水量が増加したたものの、費用が増加したため当該指標は増加している。
⑦民営の組合簡易水道の統合を進め、給水人口の維持確保に努めているが、令和３年度は１日平均配水量の減により当該指標は減少している。
⑧漏水調査を実施し、漏水箇所の早期発見に努めることで、高い有収率を維持している。</t>
    <rPh sb="137" eb="142">
      <t>キギョウサイザンダカ</t>
    </rPh>
    <rPh sb="143" eb="145">
      <t>ゾウカ</t>
    </rPh>
    <rPh sb="148" eb="150">
      <t>ビゾウ</t>
    </rPh>
    <rPh sb="152" eb="154">
      <t>ルイジ</t>
    </rPh>
    <rPh sb="154" eb="156">
      <t>ダンタイ</t>
    </rPh>
    <rPh sb="157" eb="159">
      <t>ヘイキン</t>
    </rPh>
    <rPh sb="160" eb="161">
      <t>オオ</t>
    </rPh>
    <rPh sb="163" eb="165">
      <t>ウワマワ</t>
    </rPh>
    <rPh sb="237" eb="239">
      <t>ゾウカ</t>
    </rPh>
    <rPh sb="245" eb="247">
      <t>ヒヨウ</t>
    </rPh>
    <rPh sb="248" eb="250">
      <t>ゾウカ</t>
    </rPh>
    <rPh sb="261" eb="262">
      <t>ゲン</t>
    </rPh>
    <rPh sb="292" eb="294">
      <t>シタマワ</t>
    </rPh>
    <rPh sb="310" eb="312">
      <t>ゾウカ</t>
    </rPh>
    <rPh sb="319" eb="321">
      <t>ヒヨウ</t>
    </rPh>
    <rPh sb="322" eb="324">
      <t>ゾウカ</t>
    </rPh>
    <rPh sb="333" eb="335">
      <t>ゾウカ</t>
    </rPh>
    <rPh sb="359" eb="361">
      <t>キュウスイ</t>
    </rPh>
    <rPh sb="361" eb="363">
      <t>ジンコウ</t>
    </rPh>
    <rPh sb="364" eb="366">
      <t>イジ</t>
    </rPh>
    <rPh sb="366" eb="368">
      <t>カクホ</t>
    </rPh>
    <rPh sb="369" eb="370">
      <t>ツト</t>
    </rPh>
    <rPh sb="376" eb="378">
      <t>レイワ</t>
    </rPh>
    <rPh sb="379" eb="381">
      <t>ネンド</t>
    </rPh>
    <rPh sb="383" eb="384">
      <t>ニチ</t>
    </rPh>
    <rPh sb="384" eb="386">
      <t>ヘイキン</t>
    </rPh>
    <rPh sb="386" eb="388">
      <t>ハイスイ</t>
    </rPh>
    <rPh sb="390" eb="391">
      <t>ゲン</t>
    </rPh>
    <rPh sb="394" eb="398">
      <t>トウガイシヒョウ</t>
    </rPh>
    <rPh sb="399" eb="401">
      <t>ゲンショウ</t>
    </rPh>
    <rPh sb="409" eb="411">
      <t>ロウスイ</t>
    </rPh>
    <rPh sb="411" eb="413">
      <t>チョウサ</t>
    </rPh>
    <rPh sb="414" eb="416">
      <t>ジッシ</t>
    </rPh>
    <rPh sb="418" eb="420">
      <t>ロウスイ</t>
    </rPh>
    <rPh sb="420" eb="422">
      <t>カショ</t>
    </rPh>
    <rPh sb="423" eb="425">
      <t>ソウキ</t>
    </rPh>
    <rPh sb="425" eb="427">
      <t>ハッケン</t>
    </rPh>
    <rPh sb="428" eb="429">
      <t>ツト</t>
    </rPh>
    <rPh sb="435" eb="436">
      <t>タカ</t>
    </rPh>
    <rPh sb="437" eb="440">
      <t>ユウシュウリツ</t>
    </rPh>
    <rPh sb="441" eb="443">
      <t>イジ</t>
    </rPh>
    <phoneticPr fontId="4"/>
  </si>
  <si>
    <t xml:space="preserve">①②の指標は類似団体平均よりも低い水準にあるが、③の指標は更新した管路延長の増により類似団体平均を上回った。昭和55年の事業発足から40年が経過しており、今後も耐用年数に達し更新時期を迎える管が増加すると考えられるため、事業の平準化を図り、計画的かつ効率的に更新に取り組む必要がある。
</t>
    <rPh sb="3" eb="5">
      <t>シヒョウ</t>
    </rPh>
    <rPh sb="6" eb="8">
      <t>ルイジ</t>
    </rPh>
    <rPh sb="8" eb="10">
      <t>ダンタイ</t>
    </rPh>
    <rPh sb="10" eb="12">
      <t>ヘイキン</t>
    </rPh>
    <rPh sb="15" eb="16">
      <t>ヒク</t>
    </rPh>
    <rPh sb="17" eb="19">
      <t>スイジュン</t>
    </rPh>
    <rPh sb="26" eb="28">
      <t>シヒョウ</t>
    </rPh>
    <rPh sb="29" eb="31">
      <t>コウシン</t>
    </rPh>
    <rPh sb="33" eb="37">
      <t>カンロエンチョウ</t>
    </rPh>
    <rPh sb="38" eb="39">
      <t>ゾウ</t>
    </rPh>
    <rPh sb="49" eb="51">
      <t>ウワマワ</t>
    </rPh>
    <rPh sb="54" eb="56">
      <t>ショウワ</t>
    </rPh>
    <rPh sb="58" eb="59">
      <t>ネン</t>
    </rPh>
    <rPh sb="60" eb="62">
      <t>ジギョウ</t>
    </rPh>
    <phoneticPr fontId="4"/>
  </si>
  <si>
    <t>　将来的に給水人口の減少と節水機器の普及により、給水収益の減少が見込まれる中で、老朽化した施設や管路の更新を進めていく必要があることから、水道事業の財政は厳しい状況に置かれることが予想される。
　当市では、令和４年と令和６年に料金改定を実施し、水道料金の適正化による収入の確保、コスト削減等により、水道事業の経営基盤の強化を図ることとしている。
　また持続可能な水道事業を行うためにも、アセットマネジメントによる長期的な更新計画をもとに、財源の確保と経営のバランスを取りながら、長寿命化に取り組んでいく必要がある。
　なお、経営戦略は令和２年度末に策定済みであり、今後は策定済みの経営戦略に基づき更なる経営の健全化及び効率化に努める。</t>
    <rPh sb="118" eb="120">
      <t>ジッシ</t>
    </rPh>
    <rPh sb="154" eb="156">
      <t>ケイエイ</t>
    </rPh>
    <rPh sb="156" eb="158">
      <t>キバン</t>
    </rPh>
    <rPh sb="159" eb="161">
      <t>キョウカ</t>
    </rPh>
    <rPh sb="162" eb="163">
      <t>ハカ</t>
    </rPh>
    <rPh sb="272" eb="273">
      <t>マツ</t>
    </rPh>
    <rPh sb="274" eb="276">
      <t>サクテイ</t>
    </rPh>
    <rPh sb="276" eb="277">
      <t>ズ</t>
    </rPh>
    <rPh sb="282" eb="284">
      <t>コンゴ</t>
    </rPh>
    <rPh sb="285" eb="288">
      <t>サクテイズ</t>
    </rPh>
    <rPh sb="290" eb="294">
      <t>ケイエイセンリャク</t>
    </rPh>
    <rPh sb="295" eb="296">
      <t>モト</t>
    </rPh>
    <rPh sb="298" eb="299">
      <t>サラ</t>
    </rPh>
    <rPh sb="301" eb="303">
      <t>ケイエイ</t>
    </rPh>
    <rPh sb="304" eb="307">
      <t>ケンゼンカ</t>
    </rPh>
    <rPh sb="307" eb="308">
      <t>オヨ</t>
    </rPh>
    <rPh sb="309" eb="312">
      <t>コウリツカ</t>
    </rPh>
    <rPh sb="313" eb="31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</si>
</sst>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0.93</c:v>
                </c:pt>
                <c:pt idx="1">
                  <c:v>0.52</c:v>
                </c:pt>
                <c:pt idx="2">
                  <c:v>0.56999999999999995</c:v>
                </c:pt>
                <c:pt idx="3">
                  <c:v>0.36</c:v>
                </c:pt>
                <c:pt idx="4">
                  <c:v>0.91</c:v>
                </c:pt>
              </c:numCache>
            </c:numRef>
          </c:val>
          <c:extLst>
            <c:ext xmlns:c16="http://schemas.microsoft.com/office/drawing/2014/chart" uri="{C3380CC4-5D6E-409C-BE32-E72D297353CC}">
              <c16:uniqueId val="{00000000-9AC4-4D7C-BF96-FF6F4D251B1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9AC4-4D7C-BF96-FF6F4D251B1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104.72</c:v>
                </c:pt>
                <c:pt idx="1">
                  <c:v>101.44</c:v>
                </c:pt>
                <c:pt idx="2">
                  <c:v>102.07</c:v>
                </c:pt>
                <c:pt idx="3">
                  <c:v>102.15</c:v>
                </c:pt>
                <c:pt idx="4">
                  <c:v>100.87</c:v>
                </c:pt>
              </c:numCache>
            </c:numRef>
          </c:val>
          <c:extLst>
            <c:ext xmlns:c16="http://schemas.microsoft.com/office/drawing/2014/chart" uri="{C3380CC4-5D6E-409C-BE32-E72D297353CC}">
              <c16:uniqueId val="{00000000-609B-4C83-B022-A012C3697B0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609B-4C83-B022-A012C3697B0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41.03</c:v>
                </c:pt>
                <c:pt idx="1">
                  <c:v>42.6</c:v>
                </c:pt>
                <c:pt idx="2">
                  <c:v>44.14</c:v>
                </c:pt>
                <c:pt idx="3">
                  <c:v>44.17</c:v>
                </c:pt>
                <c:pt idx="4">
                  <c:v>45.35</c:v>
                </c:pt>
              </c:numCache>
            </c:numRef>
          </c:val>
          <c:extLst>
            <c:ext xmlns:c16="http://schemas.microsoft.com/office/drawing/2014/chart" uri="{C3380CC4-5D6E-409C-BE32-E72D297353CC}">
              <c16:uniqueId val="{00000000-29BE-4CF8-BB79-45317F7A42F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29BE-4CF8-BB79-45317F7A42F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7.71</c:v>
                </c:pt>
                <c:pt idx="1">
                  <c:v>7.49</c:v>
                </c:pt>
                <c:pt idx="2">
                  <c:v>7.52</c:v>
                </c:pt>
                <c:pt idx="3">
                  <c:v>7.44</c:v>
                </c:pt>
                <c:pt idx="4">
                  <c:v>5.5</c:v>
                </c:pt>
              </c:numCache>
            </c:numRef>
          </c:val>
          <c:extLst>
            <c:ext xmlns:c16="http://schemas.microsoft.com/office/drawing/2014/chart" uri="{C3380CC4-5D6E-409C-BE32-E72D297353CC}">
              <c16:uniqueId val="{00000000-BB1C-40EE-8882-D9B54C38E75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BB1C-40EE-8882-D9B54C38E75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32-41BB-9473-E4AA292B675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1C32-41BB-9473-E4AA292B675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137.24</c:v>
                </c:pt>
                <c:pt idx="1">
                  <c:v>145.44</c:v>
                </c:pt>
                <c:pt idx="2">
                  <c:v>170.17</c:v>
                </c:pt>
                <c:pt idx="3">
                  <c:v>220.54</c:v>
                </c:pt>
                <c:pt idx="4">
                  <c:v>291.75</c:v>
                </c:pt>
              </c:numCache>
            </c:numRef>
          </c:val>
          <c:extLst>
            <c:ext xmlns:c16="http://schemas.microsoft.com/office/drawing/2014/chart" uri="{C3380CC4-5D6E-409C-BE32-E72D297353CC}">
              <c16:uniqueId val="{00000000-5038-4726-88FB-AB5C822BEE5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5038-4726-88FB-AB5C822BEE5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1005.64</c:v>
                </c:pt>
                <c:pt idx="1">
                  <c:v>1007.1</c:v>
                </c:pt>
                <c:pt idx="2">
                  <c:v>1040.68</c:v>
                </c:pt>
                <c:pt idx="3">
                  <c:v>1038.79</c:v>
                </c:pt>
                <c:pt idx="4">
                  <c:v>1052.46</c:v>
                </c:pt>
              </c:numCache>
            </c:numRef>
          </c:val>
          <c:extLst>
            <c:ext xmlns:c16="http://schemas.microsoft.com/office/drawing/2014/chart" uri="{C3380CC4-5D6E-409C-BE32-E72D297353CC}">
              <c16:uniqueId val="{00000000-48C4-4386-89E1-026724E799F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48C4-4386-89E1-026724E799F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83.12</c:v>
                </c:pt>
                <c:pt idx="1">
                  <c:v>80.650000000000006</c:v>
                </c:pt>
                <c:pt idx="2">
                  <c:v>79.16</c:v>
                </c:pt>
                <c:pt idx="3">
                  <c:v>82.82</c:v>
                </c:pt>
                <c:pt idx="4">
                  <c:v>81.430000000000007</c:v>
                </c:pt>
              </c:numCache>
            </c:numRef>
          </c:val>
          <c:extLst>
            <c:ext xmlns:c16="http://schemas.microsoft.com/office/drawing/2014/chart" uri="{C3380CC4-5D6E-409C-BE32-E72D297353CC}">
              <c16:uniqueId val="{00000000-C11E-4791-90F7-AB3E63B0739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C11E-4791-90F7-AB3E63B0739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100.5</c:v>
                </c:pt>
                <c:pt idx="1">
                  <c:v>104.84</c:v>
                </c:pt>
                <c:pt idx="2">
                  <c:v>107.81</c:v>
                </c:pt>
                <c:pt idx="3">
                  <c:v>102.18</c:v>
                </c:pt>
                <c:pt idx="4">
                  <c:v>104.01</c:v>
                </c:pt>
              </c:numCache>
            </c:numRef>
          </c:val>
          <c:extLst>
            <c:ext xmlns:c16="http://schemas.microsoft.com/office/drawing/2014/chart" uri="{C3380CC4-5D6E-409C-BE32-E72D297353CC}">
              <c16:uniqueId val="{00000000-A41F-4048-83E1-1C27B522A78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A41F-4048-83E1-1C27B522A78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44.52</c:v>
                </c:pt>
                <c:pt idx="1">
                  <c:v>39.65</c:v>
                </c:pt>
                <c:pt idx="2">
                  <c:v>43.82</c:v>
                </c:pt>
                <c:pt idx="3">
                  <c:v>47.06</c:v>
                </c:pt>
                <c:pt idx="4">
                  <c:v>46.21</c:v>
                </c:pt>
              </c:numCache>
            </c:numRef>
          </c:val>
          <c:extLst>
            <c:ext xmlns:c16="http://schemas.microsoft.com/office/drawing/2014/chart" uri="{C3380CC4-5D6E-409C-BE32-E72D297353CC}">
              <c16:uniqueId val="{00000000-5ACA-40E4-94B2-BCDA1FB4ECC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5ACA-40E4-94B2-BCDA1FB4ECC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84.8</c:v>
                </c:pt>
                <c:pt idx="1">
                  <c:v>93.18</c:v>
                </c:pt>
                <c:pt idx="2">
                  <c:v>91.88</c:v>
                </c:pt>
                <c:pt idx="3">
                  <c:v>90.78</c:v>
                </c:pt>
                <c:pt idx="4">
                  <c:v>93.99</c:v>
                </c:pt>
              </c:numCache>
            </c:numRef>
          </c:val>
          <c:extLst>
            <c:ext xmlns:c16="http://schemas.microsoft.com/office/drawing/2014/chart" uri="{C3380CC4-5D6E-409C-BE32-E72D297353CC}">
              <c16:uniqueId val="{00000000-7F37-479A-992D-4FEDA52C9FA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7F37-479A-992D-4FEDA52C9FA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32"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1" t="str">
        <f>データ!H6</f>
        <v>富山県　黒部市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2"/>
      <c r="AE6" s="72"/>
      <c r="AF6" s="72"/>
      <c r="AG6" s="7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2" t="s">
        <v>2</v>
      </c>
      <c r="J7" s="43"/>
      <c r="K7" s="43"/>
      <c r="L7" s="43"/>
      <c r="M7" s="43"/>
      <c r="N7" s="43"/>
      <c r="O7" s="61"/>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2" t="s">
        <v>7</v>
      </c>
      <c r="AU7" s="43"/>
      <c r="AV7" s="43"/>
      <c r="AW7" s="43"/>
      <c r="AX7" s="43"/>
      <c r="AY7" s="43"/>
      <c r="AZ7" s="43"/>
      <c r="BA7" s="43"/>
      <c r="BB7" s="44" t="s">
        <v>8</v>
      </c>
      <c r="BC7" s="44"/>
      <c r="BD7" s="44"/>
      <c r="BE7" s="44"/>
      <c r="BF7" s="44"/>
      <c r="BG7" s="44"/>
      <c r="BH7" s="44"/>
      <c r="BI7" s="44"/>
      <c r="BJ7" s="3"/>
      <c r="BK7" s="3"/>
      <c r="BL7" s="73" t="s">
        <v>9</v>
      </c>
      <c r="BM7" s="74"/>
      <c r="BN7" s="74"/>
      <c r="BO7" s="74"/>
      <c r="BP7" s="74"/>
      <c r="BQ7" s="74"/>
      <c r="BR7" s="74"/>
      <c r="BS7" s="74"/>
      <c r="BT7" s="74"/>
      <c r="BU7" s="74"/>
      <c r="BV7" s="74"/>
      <c r="BW7" s="74"/>
      <c r="BX7" s="74"/>
      <c r="BY7" s="75"/>
    </row>
    <row r="8" spans="1:78" ht="18.75" customHeight="1">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A6</v>
      </c>
      <c r="X8" s="69"/>
      <c r="Y8" s="69"/>
      <c r="Z8" s="69"/>
      <c r="AA8" s="69"/>
      <c r="AB8" s="69"/>
      <c r="AC8" s="69"/>
      <c r="AD8" s="69" t="str">
        <f>データ!$M$6</f>
        <v>非設置</v>
      </c>
      <c r="AE8" s="69"/>
      <c r="AF8" s="69"/>
      <c r="AG8" s="69"/>
      <c r="AH8" s="69"/>
      <c r="AI8" s="69"/>
      <c r="AJ8" s="69"/>
      <c r="AK8" s="2"/>
      <c r="AL8" s="60">
        <f>データ!$R$6</f>
        <v>40497</v>
      </c>
      <c r="AM8" s="60"/>
      <c r="AN8" s="60"/>
      <c r="AO8" s="60"/>
      <c r="AP8" s="60"/>
      <c r="AQ8" s="60"/>
      <c r="AR8" s="60"/>
      <c r="AS8" s="60"/>
      <c r="AT8" s="37">
        <f>データ!$S$6</f>
        <v>426.31</v>
      </c>
      <c r="AU8" s="38"/>
      <c r="AV8" s="38"/>
      <c r="AW8" s="38"/>
      <c r="AX8" s="38"/>
      <c r="AY8" s="38"/>
      <c r="AZ8" s="38"/>
      <c r="BA8" s="38"/>
      <c r="BB8" s="49">
        <f>データ!$T$6</f>
        <v>94.99</v>
      </c>
      <c r="BC8" s="49"/>
      <c r="BD8" s="49"/>
      <c r="BE8" s="49"/>
      <c r="BF8" s="49"/>
      <c r="BG8" s="49"/>
      <c r="BH8" s="49"/>
      <c r="BI8" s="49"/>
      <c r="BJ8" s="3"/>
      <c r="BK8" s="3"/>
      <c r="BL8" s="62" t="s">
        <v>10</v>
      </c>
      <c r="BM8" s="63"/>
      <c r="BN8" s="64" t="s">
        <v>11</v>
      </c>
      <c r="BO8" s="64"/>
      <c r="BP8" s="64"/>
      <c r="BQ8" s="64"/>
      <c r="BR8" s="64"/>
      <c r="BS8" s="64"/>
      <c r="BT8" s="64"/>
      <c r="BU8" s="64"/>
      <c r="BV8" s="64"/>
      <c r="BW8" s="64"/>
      <c r="BX8" s="64"/>
      <c r="BY8" s="65"/>
    </row>
    <row r="9" spans="1:78" ht="18.75" customHeight="1">
      <c r="A9" s="2"/>
      <c r="B9" s="42" t="s">
        <v>12</v>
      </c>
      <c r="C9" s="43"/>
      <c r="D9" s="43"/>
      <c r="E9" s="43"/>
      <c r="F9" s="43"/>
      <c r="G9" s="43"/>
      <c r="H9" s="43"/>
      <c r="I9" s="42" t="s">
        <v>13</v>
      </c>
      <c r="J9" s="43"/>
      <c r="K9" s="43"/>
      <c r="L9" s="43"/>
      <c r="M9" s="43"/>
      <c r="N9" s="43"/>
      <c r="O9" s="61"/>
      <c r="P9" s="44" t="s">
        <v>14</v>
      </c>
      <c r="Q9" s="44"/>
      <c r="R9" s="44"/>
      <c r="S9" s="44"/>
      <c r="T9" s="44"/>
      <c r="U9" s="44"/>
      <c r="V9" s="44"/>
      <c r="W9" s="44" t="s">
        <v>15</v>
      </c>
      <c r="X9" s="44"/>
      <c r="Y9" s="44"/>
      <c r="Z9" s="44"/>
      <c r="AA9" s="44"/>
      <c r="AB9" s="44"/>
      <c r="AC9" s="44"/>
      <c r="AD9" s="2"/>
      <c r="AE9" s="2"/>
      <c r="AF9" s="2"/>
      <c r="AG9" s="2"/>
      <c r="AH9" s="2"/>
      <c r="AI9" s="2"/>
      <c r="AJ9" s="2"/>
      <c r="AK9" s="2"/>
      <c r="AL9" s="44" t="s">
        <v>16</v>
      </c>
      <c r="AM9" s="44"/>
      <c r="AN9" s="44"/>
      <c r="AO9" s="44"/>
      <c r="AP9" s="44"/>
      <c r="AQ9" s="44"/>
      <c r="AR9" s="44"/>
      <c r="AS9" s="44"/>
      <c r="AT9" s="42" t="s">
        <v>17</v>
      </c>
      <c r="AU9" s="43"/>
      <c r="AV9" s="43"/>
      <c r="AW9" s="43"/>
      <c r="AX9" s="43"/>
      <c r="AY9" s="43"/>
      <c r="AZ9" s="43"/>
      <c r="BA9" s="43"/>
      <c r="BB9" s="44" t="s">
        <v>18</v>
      </c>
      <c r="BC9" s="44"/>
      <c r="BD9" s="44"/>
      <c r="BE9" s="44"/>
      <c r="BF9" s="44"/>
      <c r="BG9" s="44"/>
      <c r="BH9" s="44"/>
      <c r="BI9" s="44"/>
      <c r="BJ9" s="3"/>
      <c r="BK9" s="3"/>
      <c r="BL9" s="45" t="s">
        <v>19</v>
      </c>
      <c r="BM9" s="46"/>
      <c r="BN9" s="47" t="s">
        <v>20</v>
      </c>
      <c r="BO9" s="47"/>
      <c r="BP9" s="47"/>
      <c r="BQ9" s="47"/>
      <c r="BR9" s="47"/>
      <c r="BS9" s="47"/>
      <c r="BT9" s="47"/>
      <c r="BU9" s="47"/>
      <c r="BV9" s="47"/>
      <c r="BW9" s="47"/>
      <c r="BX9" s="47"/>
      <c r="BY9" s="48"/>
    </row>
    <row r="10" spans="1:78" ht="18.75" customHeight="1">
      <c r="A10" s="2"/>
      <c r="B10" s="37" t="str">
        <f>データ!$N$6</f>
        <v>-</v>
      </c>
      <c r="C10" s="38"/>
      <c r="D10" s="38"/>
      <c r="E10" s="38"/>
      <c r="F10" s="38"/>
      <c r="G10" s="38"/>
      <c r="H10" s="38"/>
      <c r="I10" s="37">
        <f>データ!$O$6</f>
        <v>54.73</v>
      </c>
      <c r="J10" s="38"/>
      <c r="K10" s="38"/>
      <c r="L10" s="38"/>
      <c r="M10" s="38"/>
      <c r="N10" s="38"/>
      <c r="O10" s="59"/>
      <c r="P10" s="49">
        <f>データ!$P$6</f>
        <v>61.41</v>
      </c>
      <c r="Q10" s="49"/>
      <c r="R10" s="49"/>
      <c r="S10" s="49"/>
      <c r="T10" s="49"/>
      <c r="U10" s="49"/>
      <c r="V10" s="49"/>
      <c r="W10" s="60">
        <f>データ!$Q$6</f>
        <v>1673</v>
      </c>
      <c r="X10" s="60"/>
      <c r="Y10" s="60"/>
      <c r="Z10" s="60"/>
      <c r="AA10" s="60"/>
      <c r="AB10" s="60"/>
      <c r="AC10" s="60"/>
      <c r="AD10" s="2"/>
      <c r="AE10" s="2"/>
      <c r="AF10" s="2"/>
      <c r="AG10" s="2"/>
      <c r="AH10" s="2"/>
      <c r="AI10" s="2"/>
      <c r="AJ10" s="2"/>
      <c r="AK10" s="2"/>
      <c r="AL10" s="60">
        <f>データ!$U$6</f>
        <v>24786</v>
      </c>
      <c r="AM10" s="60"/>
      <c r="AN10" s="60"/>
      <c r="AO10" s="60"/>
      <c r="AP10" s="60"/>
      <c r="AQ10" s="60"/>
      <c r="AR10" s="60"/>
      <c r="AS10" s="60"/>
      <c r="AT10" s="37">
        <f>データ!$V$6</f>
        <v>41.48</v>
      </c>
      <c r="AU10" s="38"/>
      <c r="AV10" s="38"/>
      <c r="AW10" s="38"/>
      <c r="AX10" s="38"/>
      <c r="AY10" s="38"/>
      <c r="AZ10" s="38"/>
      <c r="BA10" s="38"/>
      <c r="BB10" s="49">
        <f>データ!$W$6</f>
        <v>597.54</v>
      </c>
      <c r="BC10" s="49"/>
      <c r="BD10" s="49"/>
      <c r="BE10" s="49"/>
      <c r="BF10" s="49"/>
      <c r="BG10" s="49"/>
      <c r="BH10" s="49"/>
      <c r="BI10" s="49"/>
      <c r="BJ10" s="2"/>
      <c r="BK10" s="2"/>
      <c r="BL10" s="50" t="s">
        <v>21</v>
      </c>
      <c r="BM10" s="51"/>
      <c r="BN10" s="52" t="s">
        <v>22</v>
      </c>
      <c r="BO10" s="52"/>
      <c r="BP10" s="52"/>
      <c r="BQ10" s="52"/>
      <c r="BR10" s="52"/>
      <c r="BS10" s="52"/>
      <c r="BT10" s="52"/>
      <c r="BU10" s="52"/>
      <c r="BV10" s="52"/>
      <c r="BW10" s="52"/>
      <c r="BX10" s="52"/>
      <c r="BY10" s="5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31" t="s">
        <v>25</v>
      </c>
      <c r="BM14" s="32"/>
      <c r="BN14" s="32"/>
      <c r="BO14" s="32"/>
      <c r="BP14" s="32"/>
      <c r="BQ14" s="32"/>
      <c r="BR14" s="32"/>
      <c r="BS14" s="32"/>
      <c r="BT14" s="32"/>
      <c r="BU14" s="32"/>
      <c r="BV14" s="32"/>
      <c r="BW14" s="32"/>
      <c r="BX14" s="32"/>
      <c r="BY14" s="32"/>
      <c r="BZ14" s="33"/>
    </row>
    <row r="15" spans="1:78" ht="13.5" customHeight="1">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4"/>
      <c r="BM15" s="35"/>
      <c r="BN15" s="35"/>
      <c r="BO15" s="35"/>
      <c r="BP15" s="35"/>
      <c r="BQ15" s="35"/>
      <c r="BR15" s="35"/>
      <c r="BS15" s="35"/>
      <c r="BT15" s="35"/>
      <c r="BU15" s="35"/>
      <c r="BV15" s="35"/>
      <c r="BW15" s="35"/>
      <c r="BX15" s="35"/>
      <c r="BY15" s="35"/>
      <c r="BZ15" s="36"/>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112</v>
      </c>
      <c r="BM16" s="85"/>
      <c r="BN16" s="85"/>
      <c r="BO16" s="85"/>
      <c r="BP16" s="85"/>
      <c r="BQ16" s="85"/>
      <c r="BR16" s="85"/>
      <c r="BS16" s="85"/>
      <c r="BT16" s="85"/>
      <c r="BU16" s="85"/>
      <c r="BV16" s="85"/>
      <c r="BW16" s="85"/>
      <c r="BX16" s="85"/>
      <c r="BY16" s="85"/>
      <c r="BZ16" s="86"/>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4" t="s">
        <v>113</v>
      </c>
      <c r="BM47" s="85"/>
      <c r="BN47" s="85"/>
      <c r="BO47" s="85"/>
      <c r="BP47" s="85"/>
      <c r="BQ47" s="85"/>
      <c r="BR47" s="85"/>
      <c r="BS47" s="85"/>
      <c r="BT47" s="85"/>
      <c r="BU47" s="85"/>
      <c r="BV47" s="85"/>
      <c r="BW47" s="85"/>
      <c r="BX47" s="85"/>
      <c r="BY47" s="85"/>
      <c r="BZ47" s="86"/>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85"/>
      <c r="BN48" s="85"/>
      <c r="BO48" s="85"/>
      <c r="BP48" s="85"/>
      <c r="BQ48" s="85"/>
      <c r="BR48" s="85"/>
      <c r="BS48" s="85"/>
      <c r="BT48" s="85"/>
      <c r="BU48" s="85"/>
      <c r="BV48" s="85"/>
      <c r="BW48" s="85"/>
      <c r="BX48" s="85"/>
      <c r="BY48" s="85"/>
      <c r="BZ48" s="86"/>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85"/>
      <c r="BN49" s="85"/>
      <c r="BO49" s="85"/>
      <c r="BP49" s="85"/>
      <c r="BQ49" s="85"/>
      <c r="BR49" s="85"/>
      <c r="BS49" s="85"/>
      <c r="BT49" s="85"/>
      <c r="BU49" s="85"/>
      <c r="BV49" s="85"/>
      <c r="BW49" s="85"/>
      <c r="BX49" s="85"/>
      <c r="BY49" s="85"/>
      <c r="BZ49" s="86"/>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85"/>
      <c r="BN50" s="85"/>
      <c r="BO50" s="85"/>
      <c r="BP50" s="85"/>
      <c r="BQ50" s="85"/>
      <c r="BR50" s="85"/>
      <c r="BS50" s="85"/>
      <c r="BT50" s="85"/>
      <c r="BU50" s="85"/>
      <c r="BV50" s="85"/>
      <c r="BW50" s="85"/>
      <c r="BX50" s="85"/>
      <c r="BY50" s="85"/>
      <c r="BZ50" s="86"/>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85"/>
      <c r="BN51" s="85"/>
      <c r="BO51" s="85"/>
      <c r="BP51" s="85"/>
      <c r="BQ51" s="85"/>
      <c r="BR51" s="85"/>
      <c r="BS51" s="85"/>
      <c r="BT51" s="85"/>
      <c r="BU51" s="85"/>
      <c r="BV51" s="85"/>
      <c r="BW51" s="85"/>
      <c r="BX51" s="85"/>
      <c r="BY51" s="85"/>
      <c r="BZ51" s="86"/>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85"/>
      <c r="BN52" s="85"/>
      <c r="BO52" s="85"/>
      <c r="BP52" s="85"/>
      <c r="BQ52" s="85"/>
      <c r="BR52" s="85"/>
      <c r="BS52" s="85"/>
      <c r="BT52" s="85"/>
      <c r="BU52" s="85"/>
      <c r="BV52" s="85"/>
      <c r="BW52" s="85"/>
      <c r="BX52" s="85"/>
      <c r="BY52" s="85"/>
      <c r="BZ52" s="86"/>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85"/>
      <c r="BN53" s="85"/>
      <c r="BO53" s="85"/>
      <c r="BP53" s="85"/>
      <c r="BQ53" s="85"/>
      <c r="BR53" s="85"/>
      <c r="BS53" s="85"/>
      <c r="BT53" s="85"/>
      <c r="BU53" s="85"/>
      <c r="BV53" s="85"/>
      <c r="BW53" s="85"/>
      <c r="BX53" s="85"/>
      <c r="BY53" s="85"/>
      <c r="BZ53" s="86"/>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85"/>
      <c r="BN54" s="85"/>
      <c r="BO54" s="85"/>
      <c r="BP54" s="85"/>
      <c r="BQ54" s="85"/>
      <c r="BR54" s="85"/>
      <c r="BS54" s="85"/>
      <c r="BT54" s="85"/>
      <c r="BU54" s="85"/>
      <c r="BV54" s="85"/>
      <c r="BW54" s="85"/>
      <c r="BX54" s="85"/>
      <c r="BY54" s="85"/>
      <c r="BZ54" s="86"/>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85"/>
      <c r="BN55" s="85"/>
      <c r="BO55" s="85"/>
      <c r="BP55" s="85"/>
      <c r="BQ55" s="85"/>
      <c r="BR55" s="85"/>
      <c r="BS55" s="85"/>
      <c r="BT55" s="85"/>
      <c r="BU55" s="85"/>
      <c r="BV55" s="85"/>
      <c r="BW55" s="85"/>
      <c r="BX55" s="85"/>
      <c r="BY55" s="85"/>
      <c r="BZ55" s="86"/>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85"/>
      <c r="BN56" s="85"/>
      <c r="BO56" s="85"/>
      <c r="BP56" s="85"/>
      <c r="BQ56" s="85"/>
      <c r="BR56" s="85"/>
      <c r="BS56" s="85"/>
      <c r="BT56" s="85"/>
      <c r="BU56" s="85"/>
      <c r="BV56" s="85"/>
      <c r="BW56" s="85"/>
      <c r="BX56" s="85"/>
      <c r="BY56" s="85"/>
      <c r="BZ56" s="86"/>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85"/>
      <c r="BN57" s="85"/>
      <c r="BO57" s="85"/>
      <c r="BP57" s="85"/>
      <c r="BQ57" s="85"/>
      <c r="BR57" s="85"/>
      <c r="BS57" s="85"/>
      <c r="BT57" s="85"/>
      <c r="BU57" s="85"/>
      <c r="BV57" s="85"/>
      <c r="BW57" s="85"/>
      <c r="BX57" s="85"/>
      <c r="BY57" s="85"/>
      <c r="BZ57" s="86"/>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85"/>
      <c r="BN58" s="85"/>
      <c r="BO58" s="85"/>
      <c r="BP58" s="85"/>
      <c r="BQ58" s="85"/>
      <c r="BR58" s="85"/>
      <c r="BS58" s="85"/>
      <c r="BT58" s="85"/>
      <c r="BU58" s="85"/>
      <c r="BV58" s="85"/>
      <c r="BW58" s="85"/>
      <c r="BX58" s="85"/>
      <c r="BY58" s="85"/>
      <c r="BZ58" s="86"/>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85"/>
      <c r="BN59" s="85"/>
      <c r="BO59" s="85"/>
      <c r="BP59" s="85"/>
      <c r="BQ59" s="85"/>
      <c r="BR59" s="85"/>
      <c r="BS59" s="85"/>
      <c r="BT59" s="85"/>
      <c r="BU59" s="85"/>
      <c r="BV59" s="85"/>
      <c r="BW59" s="85"/>
      <c r="BX59" s="85"/>
      <c r="BY59" s="85"/>
      <c r="BZ59" s="86"/>
    </row>
    <row r="60" spans="1:78" ht="13.5" customHeight="1">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84"/>
      <c r="BM60" s="85"/>
      <c r="BN60" s="85"/>
      <c r="BO60" s="85"/>
      <c r="BP60" s="85"/>
      <c r="BQ60" s="85"/>
      <c r="BR60" s="85"/>
      <c r="BS60" s="85"/>
      <c r="BT60" s="85"/>
      <c r="BU60" s="85"/>
      <c r="BV60" s="85"/>
      <c r="BW60" s="85"/>
      <c r="BX60" s="85"/>
      <c r="BY60" s="85"/>
      <c r="BZ60" s="86"/>
    </row>
    <row r="61" spans="1:78" ht="13.5" customHeight="1">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84"/>
      <c r="BM61" s="85"/>
      <c r="BN61" s="85"/>
      <c r="BO61" s="85"/>
      <c r="BP61" s="85"/>
      <c r="BQ61" s="85"/>
      <c r="BR61" s="85"/>
      <c r="BS61" s="85"/>
      <c r="BT61" s="85"/>
      <c r="BU61" s="85"/>
      <c r="BV61" s="85"/>
      <c r="BW61" s="85"/>
      <c r="BX61" s="85"/>
      <c r="BY61" s="85"/>
      <c r="BZ61" s="86"/>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85"/>
      <c r="BN62" s="85"/>
      <c r="BO62" s="85"/>
      <c r="BP62" s="85"/>
      <c r="BQ62" s="85"/>
      <c r="BR62" s="85"/>
      <c r="BS62" s="85"/>
      <c r="BT62" s="85"/>
      <c r="BU62" s="85"/>
      <c r="BV62" s="85"/>
      <c r="BW62" s="85"/>
      <c r="BX62" s="85"/>
      <c r="BY62" s="85"/>
      <c r="BZ62" s="86"/>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5"/>
      <c r="BN63" s="85"/>
      <c r="BO63" s="85"/>
      <c r="BP63" s="85"/>
      <c r="BQ63" s="85"/>
      <c r="BR63" s="85"/>
      <c r="BS63" s="85"/>
      <c r="BT63" s="85"/>
      <c r="BU63" s="85"/>
      <c r="BV63" s="85"/>
      <c r="BW63" s="85"/>
      <c r="BX63" s="85"/>
      <c r="BY63" s="85"/>
      <c r="BZ63" s="86"/>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4" t="s">
        <v>114</v>
      </c>
      <c r="BM66" s="85"/>
      <c r="BN66" s="85"/>
      <c r="BO66" s="85"/>
      <c r="BP66" s="85"/>
      <c r="BQ66" s="85"/>
      <c r="BR66" s="85"/>
      <c r="BS66" s="85"/>
      <c r="BT66" s="85"/>
      <c r="BU66" s="85"/>
      <c r="BV66" s="85"/>
      <c r="BW66" s="85"/>
      <c r="BX66" s="85"/>
      <c r="BY66" s="85"/>
      <c r="BZ66" s="86"/>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4"/>
      <c r="BM67" s="85"/>
      <c r="BN67" s="85"/>
      <c r="BO67" s="85"/>
      <c r="BP67" s="85"/>
      <c r="BQ67" s="85"/>
      <c r="BR67" s="85"/>
      <c r="BS67" s="85"/>
      <c r="BT67" s="85"/>
      <c r="BU67" s="85"/>
      <c r="BV67" s="85"/>
      <c r="BW67" s="85"/>
      <c r="BX67" s="85"/>
      <c r="BY67" s="85"/>
      <c r="BZ67" s="86"/>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4"/>
      <c r="BM68" s="85"/>
      <c r="BN68" s="85"/>
      <c r="BO68" s="85"/>
      <c r="BP68" s="85"/>
      <c r="BQ68" s="85"/>
      <c r="BR68" s="85"/>
      <c r="BS68" s="85"/>
      <c r="BT68" s="85"/>
      <c r="BU68" s="85"/>
      <c r="BV68" s="85"/>
      <c r="BW68" s="85"/>
      <c r="BX68" s="85"/>
      <c r="BY68" s="85"/>
      <c r="BZ68" s="86"/>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4"/>
      <c r="BM69" s="85"/>
      <c r="BN69" s="85"/>
      <c r="BO69" s="85"/>
      <c r="BP69" s="85"/>
      <c r="BQ69" s="85"/>
      <c r="BR69" s="85"/>
      <c r="BS69" s="85"/>
      <c r="BT69" s="85"/>
      <c r="BU69" s="85"/>
      <c r="BV69" s="85"/>
      <c r="BW69" s="85"/>
      <c r="BX69" s="85"/>
      <c r="BY69" s="85"/>
      <c r="BZ69" s="86"/>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4"/>
      <c r="BM70" s="85"/>
      <c r="BN70" s="85"/>
      <c r="BO70" s="85"/>
      <c r="BP70" s="85"/>
      <c r="BQ70" s="85"/>
      <c r="BR70" s="85"/>
      <c r="BS70" s="85"/>
      <c r="BT70" s="85"/>
      <c r="BU70" s="85"/>
      <c r="BV70" s="85"/>
      <c r="BW70" s="85"/>
      <c r="BX70" s="85"/>
      <c r="BY70" s="85"/>
      <c r="BZ70" s="86"/>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4"/>
      <c r="BM71" s="85"/>
      <c r="BN71" s="85"/>
      <c r="BO71" s="85"/>
      <c r="BP71" s="85"/>
      <c r="BQ71" s="85"/>
      <c r="BR71" s="85"/>
      <c r="BS71" s="85"/>
      <c r="BT71" s="85"/>
      <c r="BU71" s="85"/>
      <c r="BV71" s="85"/>
      <c r="BW71" s="85"/>
      <c r="BX71" s="85"/>
      <c r="BY71" s="85"/>
      <c r="BZ71" s="86"/>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4"/>
      <c r="BM72" s="85"/>
      <c r="BN72" s="85"/>
      <c r="BO72" s="85"/>
      <c r="BP72" s="85"/>
      <c r="BQ72" s="85"/>
      <c r="BR72" s="85"/>
      <c r="BS72" s="85"/>
      <c r="BT72" s="85"/>
      <c r="BU72" s="85"/>
      <c r="BV72" s="85"/>
      <c r="BW72" s="85"/>
      <c r="BX72" s="85"/>
      <c r="BY72" s="85"/>
      <c r="BZ72" s="86"/>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4"/>
      <c r="BM73" s="85"/>
      <c r="BN73" s="85"/>
      <c r="BO73" s="85"/>
      <c r="BP73" s="85"/>
      <c r="BQ73" s="85"/>
      <c r="BR73" s="85"/>
      <c r="BS73" s="85"/>
      <c r="BT73" s="85"/>
      <c r="BU73" s="85"/>
      <c r="BV73" s="85"/>
      <c r="BW73" s="85"/>
      <c r="BX73" s="85"/>
      <c r="BY73" s="85"/>
      <c r="BZ73" s="86"/>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4"/>
      <c r="BM74" s="85"/>
      <c r="BN74" s="85"/>
      <c r="BO74" s="85"/>
      <c r="BP74" s="85"/>
      <c r="BQ74" s="85"/>
      <c r="BR74" s="85"/>
      <c r="BS74" s="85"/>
      <c r="BT74" s="85"/>
      <c r="BU74" s="85"/>
      <c r="BV74" s="85"/>
      <c r="BW74" s="85"/>
      <c r="BX74" s="85"/>
      <c r="BY74" s="85"/>
      <c r="BZ74" s="86"/>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4"/>
      <c r="BM75" s="85"/>
      <c r="BN75" s="85"/>
      <c r="BO75" s="85"/>
      <c r="BP75" s="85"/>
      <c r="BQ75" s="85"/>
      <c r="BR75" s="85"/>
      <c r="BS75" s="85"/>
      <c r="BT75" s="85"/>
      <c r="BU75" s="85"/>
      <c r="BV75" s="85"/>
      <c r="BW75" s="85"/>
      <c r="BX75" s="85"/>
      <c r="BY75" s="85"/>
      <c r="BZ75" s="86"/>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4"/>
      <c r="BM76" s="85"/>
      <c r="BN76" s="85"/>
      <c r="BO76" s="85"/>
      <c r="BP76" s="85"/>
      <c r="BQ76" s="85"/>
      <c r="BR76" s="85"/>
      <c r="BS76" s="85"/>
      <c r="BT76" s="85"/>
      <c r="BU76" s="85"/>
      <c r="BV76" s="85"/>
      <c r="BW76" s="85"/>
      <c r="BX76" s="85"/>
      <c r="BY76" s="85"/>
      <c r="BZ76" s="86"/>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4"/>
      <c r="BM77" s="85"/>
      <c r="BN77" s="85"/>
      <c r="BO77" s="85"/>
      <c r="BP77" s="85"/>
      <c r="BQ77" s="85"/>
      <c r="BR77" s="85"/>
      <c r="BS77" s="85"/>
      <c r="BT77" s="85"/>
      <c r="BU77" s="85"/>
      <c r="BV77" s="85"/>
      <c r="BW77" s="85"/>
      <c r="BX77" s="85"/>
      <c r="BY77" s="85"/>
      <c r="BZ77" s="86"/>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4"/>
      <c r="BM78" s="85"/>
      <c r="BN78" s="85"/>
      <c r="BO78" s="85"/>
      <c r="BP78" s="85"/>
      <c r="BQ78" s="85"/>
      <c r="BR78" s="85"/>
      <c r="BS78" s="85"/>
      <c r="BT78" s="85"/>
      <c r="BU78" s="85"/>
      <c r="BV78" s="85"/>
      <c r="BW78" s="85"/>
      <c r="BX78" s="85"/>
      <c r="BY78" s="85"/>
      <c r="BZ78" s="86"/>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4"/>
      <c r="BM79" s="85"/>
      <c r="BN79" s="85"/>
      <c r="BO79" s="85"/>
      <c r="BP79" s="85"/>
      <c r="BQ79" s="85"/>
      <c r="BR79" s="85"/>
      <c r="BS79" s="85"/>
      <c r="BT79" s="85"/>
      <c r="BU79" s="85"/>
      <c r="BV79" s="85"/>
      <c r="BW79" s="85"/>
      <c r="BX79" s="85"/>
      <c r="BY79" s="85"/>
      <c r="BZ79" s="86"/>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4"/>
      <c r="BM80" s="85"/>
      <c r="BN80" s="85"/>
      <c r="BO80" s="85"/>
      <c r="BP80" s="85"/>
      <c r="BQ80" s="85"/>
      <c r="BR80" s="85"/>
      <c r="BS80" s="85"/>
      <c r="BT80" s="85"/>
      <c r="BU80" s="85"/>
      <c r="BV80" s="85"/>
      <c r="BW80" s="85"/>
      <c r="BX80" s="85"/>
      <c r="BY80" s="85"/>
      <c r="BZ80" s="86"/>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4"/>
      <c r="BM81" s="85"/>
      <c r="BN81" s="85"/>
      <c r="BO81" s="85"/>
      <c r="BP81" s="85"/>
      <c r="BQ81" s="85"/>
      <c r="BR81" s="85"/>
      <c r="BS81" s="85"/>
      <c r="BT81" s="85"/>
      <c r="BU81" s="85"/>
      <c r="BV81" s="85"/>
      <c r="BW81" s="85"/>
      <c r="BX81" s="85"/>
      <c r="BY81" s="85"/>
      <c r="BZ81" s="86"/>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7"/>
      <c r="BM82" s="88"/>
      <c r="BN82" s="88"/>
      <c r="BO82" s="88"/>
      <c r="BP82" s="88"/>
      <c r="BQ82" s="88"/>
      <c r="BR82" s="88"/>
      <c r="BS82" s="88"/>
      <c r="BT82" s="88"/>
      <c r="BU82" s="88"/>
      <c r="BV82" s="88"/>
      <c r="BW82" s="88"/>
      <c r="BX82" s="88"/>
      <c r="BY82" s="88"/>
      <c r="BZ82" s="89"/>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ESdotrddeqwLdqRjuyT5oz4XiYsCKOkb91X89d2kNRx1KMx0KNGorTlGgu3Lg7GieIWl0F1Dx47v/FaGfPzI6g==" saltValue="jSUc85LEi0Zu+bdyj6wGx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2021</v>
      </c>
      <c r="C6" s="20">
        <f t="shared" ref="C6:W6" si="3">C7</f>
        <v>162078</v>
      </c>
      <c r="D6" s="20">
        <f t="shared" si="3"/>
        <v>46</v>
      </c>
      <c r="E6" s="20">
        <f t="shared" si="3"/>
        <v>1</v>
      </c>
      <c r="F6" s="20">
        <f t="shared" si="3"/>
        <v>0</v>
      </c>
      <c r="G6" s="20">
        <f t="shared" si="3"/>
        <v>1</v>
      </c>
      <c r="H6" s="20" t="str">
        <f t="shared" si="3"/>
        <v>富山県　黒部市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54.73</v>
      </c>
      <c r="P6" s="21">
        <f t="shared" si="3"/>
        <v>61.41</v>
      </c>
      <c r="Q6" s="21">
        <f t="shared" si="3"/>
        <v>1673</v>
      </c>
      <c r="R6" s="21">
        <f t="shared" si="3"/>
        <v>40497</v>
      </c>
      <c r="S6" s="21">
        <f t="shared" si="3"/>
        <v>426.31</v>
      </c>
      <c r="T6" s="21">
        <f t="shared" si="3"/>
        <v>94.99</v>
      </c>
      <c r="U6" s="21">
        <f t="shared" si="3"/>
        <v>24786</v>
      </c>
      <c r="V6" s="21">
        <f t="shared" si="3"/>
        <v>41.48</v>
      </c>
      <c r="W6" s="21">
        <f t="shared" si="3"/>
        <v>597.54</v>
      </c>
      <c r="X6" s="22">
        <f>IF(X7="",NA(),X7)</f>
        <v>104.72</v>
      </c>
      <c r="Y6" s="22">
        <f t="shared" ref="Y6:AG6" si="4">IF(Y7="",NA(),Y7)</f>
        <v>101.44</v>
      </c>
      <c r="Z6" s="22">
        <f t="shared" si="4"/>
        <v>102.07</v>
      </c>
      <c r="AA6" s="22">
        <f t="shared" si="4"/>
        <v>102.15</v>
      </c>
      <c r="AB6" s="22">
        <f t="shared" si="4"/>
        <v>100.87</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137.24</v>
      </c>
      <c r="AU6" s="22">
        <f t="shared" ref="AU6:BC6" si="6">IF(AU7="",NA(),AU7)</f>
        <v>145.44</v>
      </c>
      <c r="AV6" s="22">
        <f t="shared" si="6"/>
        <v>170.17</v>
      </c>
      <c r="AW6" s="22">
        <f t="shared" si="6"/>
        <v>220.54</v>
      </c>
      <c r="AX6" s="22">
        <f t="shared" si="6"/>
        <v>291.75</v>
      </c>
      <c r="AY6" s="22">
        <f t="shared" si="6"/>
        <v>359.47</v>
      </c>
      <c r="AZ6" s="22">
        <f t="shared" si="6"/>
        <v>369.69</v>
      </c>
      <c r="BA6" s="22">
        <f t="shared" si="6"/>
        <v>379.08</v>
      </c>
      <c r="BB6" s="22">
        <f t="shared" si="6"/>
        <v>367.55</v>
      </c>
      <c r="BC6" s="22">
        <f t="shared" si="6"/>
        <v>378.56</v>
      </c>
      <c r="BD6" s="21" t="str">
        <f>IF(BD7="","",IF(BD7="-","【-】","【"&amp;SUBSTITUTE(TEXT(BD7,"#,##0.00"),"-","△")&amp;"】"))</f>
        <v>【261.51】</v>
      </c>
      <c r="BE6" s="22">
        <f>IF(BE7="",NA(),BE7)</f>
        <v>1005.64</v>
      </c>
      <c r="BF6" s="22">
        <f t="shared" ref="BF6:BN6" si="7">IF(BF7="",NA(),BF7)</f>
        <v>1007.1</v>
      </c>
      <c r="BG6" s="22">
        <f t="shared" si="7"/>
        <v>1040.68</v>
      </c>
      <c r="BH6" s="22">
        <f t="shared" si="7"/>
        <v>1038.79</v>
      </c>
      <c r="BI6" s="22">
        <f t="shared" si="7"/>
        <v>1052.46</v>
      </c>
      <c r="BJ6" s="22">
        <f t="shared" si="7"/>
        <v>401.79</v>
      </c>
      <c r="BK6" s="22">
        <f t="shared" si="7"/>
        <v>402.99</v>
      </c>
      <c r="BL6" s="22">
        <f t="shared" si="7"/>
        <v>398.98</v>
      </c>
      <c r="BM6" s="22">
        <f t="shared" si="7"/>
        <v>418.68</v>
      </c>
      <c r="BN6" s="22">
        <f t="shared" si="7"/>
        <v>395.68</v>
      </c>
      <c r="BO6" s="21" t="str">
        <f>IF(BO7="","",IF(BO7="-","【-】","【"&amp;SUBSTITUTE(TEXT(BO7,"#,##0.00"),"-","△")&amp;"】"))</f>
        <v>【265.16】</v>
      </c>
      <c r="BP6" s="22">
        <f>IF(BP7="",NA(),BP7)</f>
        <v>83.12</v>
      </c>
      <c r="BQ6" s="22">
        <f t="shared" ref="BQ6:BY6" si="8">IF(BQ7="",NA(),BQ7)</f>
        <v>80.650000000000006</v>
      </c>
      <c r="BR6" s="22">
        <f t="shared" si="8"/>
        <v>79.16</v>
      </c>
      <c r="BS6" s="22">
        <f t="shared" si="8"/>
        <v>82.82</v>
      </c>
      <c r="BT6" s="22">
        <f t="shared" si="8"/>
        <v>81.430000000000007</v>
      </c>
      <c r="BU6" s="22">
        <f t="shared" si="8"/>
        <v>100.12</v>
      </c>
      <c r="BV6" s="22">
        <f t="shared" si="8"/>
        <v>98.66</v>
      </c>
      <c r="BW6" s="22">
        <f t="shared" si="8"/>
        <v>98.64</v>
      </c>
      <c r="BX6" s="22">
        <f t="shared" si="8"/>
        <v>94.78</v>
      </c>
      <c r="BY6" s="22">
        <f t="shared" si="8"/>
        <v>97.59</v>
      </c>
      <c r="BZ6" s="21" t="str">
        <f>IF(BZ7="","",IF(BZ7="-","【-】","【"&amp;SUBSTITUTE(TEXT(BZ7,"#,##0.00"),"-","△")&amp;"】"))</f>
        <v>【102.35】</v>
      </c>
      <c r="CA6" s="22">
        <f>IF(CA7="",NA(),CA7)</f>
        <v>100.5</v>
      </c>
      <c r="CB6" s="22">
        <f t="shared" ref="CB6:CJ6" si="9">IF(CB7="",NA(),CB7)</f>
        <v>104.84</v>
      </c>
      <c r="CC6" s="22">
        <f t="shared" si="9"/>
        <v>107.81</v>
      </c>
      <c r="CD6" s="22">
        <f t="shared" si="9"/>
        <v>102.18</v>
      </c>
      <c r="CE6" s="22">
        <f t="shared" si="9"/>
        <v>104.01</v>
      </c>
      <c r="CF6" s="22">
        <f t="shared" si="9"/>
        <v>174.97</v>
      </c>
      <c r="CG6" s="22">
        <f t="shared" si="9"/>
        <v>178.59</v>
      </c>
      <c r="CH6" s="22">
        <f t="shared" si="9"/>
        <v>178.92</v>
      </c>
      <c r="CI6" s="22">
        <f t="shared" si="9"/>
        <v>181.3</v>
      </c>
      <c r="CJ6" s="22">
        <f t="shared" si="9"/>
        <v>181.71</v>
      </c>
      <c r="CK6" s="21" t="str">
        <f>IF(CK7="","",IF(CK7="-","【-】","【"&amp;SUBSTITUTE(TEXT(CK7,"#,##0.00"),"-","△")&amp;"】"))</f>
        <v>【167.74】</v>
      </c>
      <c r="CL6" s="22">
        <f>IF(CL7="",NA(),CL7)</f>
        <v>44.52</v>
      </c>
      <c r="CM6" s="22">
        <f t="shared" ref="CM6:CU6" si="10">IF(CM7="",NA(),CM7)</f>
        <v>39.65</v>
      </c>
      <c r="CN6" s="22">
        <f t="shared" si="10"/>
        <v>43.82</v>
      </c>
      <c r="CO6" s="22">
        <f t="shared" si="10"/>
        <v>47.06</v>
      </c>
      <c r="CP6" s="22">
        <f t="shared" si="10"/>
        <v>46.21</v>
      </c>
      <c r="CQ6" s="22">
        <f t="shared" si="10"/>
        <v>55.63</v>
      </c>
      <c r="CR6" s="22">
        <f t="shared" si="10"/>
        <v>55.03</v>
      </c>
      <c r="CS6" s="22">
        <f t="shared" si="10"/>
        <v>55.14</v>
      </c>
      <c r="CT6" s="22">
        <f t="shared" si="10"/>
        <v>55.89</v>
      </c>
      <c r="CU6" s="22">
        <f t="shared" si="10"/>
        <v>55.72</v>
      </c>
      <c r="CV6" s="21" t="str">
        <f>IF(CV7="","",IF(CV7="-","【-】","【"&amp;SUBSTITUTE(TEXT(CV7,"#,##0.00"),"-","△")&amp;"】"))</f>
        <v>【60.29】</v>
      </c>
      <c r="CW6" s="22">
        <f>IF(CW7="",NA(),CW7)</f>
        <v>84.8</v>
      </c>
      <c r="CX6" s="22">
        <f t="shared" ref="CX6:DF6" si="11">IF(CX7="",NA(),CX7)</f>
        <v>93.18</v>
      </c>
      <c r="CY6" s="22">
        <f t="shared" si="11"/>
        <v>91.88</v>
      </c>
      <c r="CZ6" s="22">
        <f t="shared" si="11"/>
        <v>90.78</v>
      </c>
      <c r="DA6" s="22">
        <f t="shared" si="11"/>
        <v>93.99</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41.03</v>
      </c>
      <c r="DI6" s="22">
        <f t="shared" ref="DI6:DQ6" si="12">IF(DI7="",NA(),DI7)</f>
        <v>42.6</v>
      </c>
      <c r="DJ6" s="22">
        <f t="shared" si="12"/>
        <v>44.14</v>
      </c>
      <c r="DK6" s="22">
        <f t="shared" si="12"/>
        <v>44.17</v>
      </c>
      <c r="DL6" s="22">
        <f t="shared" si="12"/>
        <v>45.35</v>
      </c>
      <c r="DM6" s="22">
        <f t="shared" si="12"/>
        <v>48.05</v>
      </c>
      <c r="DN6" s="22">
        <f t="shared" si="12"/>
        <v>48.87</v>
      </c>
      <c r="DO6" s="22">
        <f t="shared" si="12"/>
        <v>49.92</v>
      </c>
      <c r="DP6" s="22">
        <f t="shared" si="12"/>
        <v>50.63</v>
      </c>
      <c r="DQ6" s="22">
        <f t="shared" si="12"/>
        <v>51.29</v>
      </c>
      <c r="DR6" s="21" t="str">
        <f>IF(DR7="","",IF(DR7="-","【-】","【"&amp;SUBSTITUTE(TEXT(DR7,"#,##0.00"),"-","△")&amp;"】"))</f>
        <v>【50.88】</v>
      </c>
      <c r="DS6" s="22">
        <f>IF(DS7="",NA(),DS7)</f>
        <v>7.71</v>
      </c>
      <c r="DT6" s="22">
        <f t="shared" ref="DT6:EB6" si="13">IF(DT7="",NA(),DT7)</f>
        <v>7.49</v>
      </c>
      <c r="DU6" s="22">
        <f t="shared" si="13"/>
        <v>7.52</v>
      </c>
      <c r="DV6" s="22">
        <f t="shared" si="13"/>
        <v>7.44</v>
      </c>
      <c r="DW6" s="22">
        <f t="shared" si="13"/>
        <v>5.5</v>
      </c>
      <c r="DX6" s="22">
        <f t="shared" si="13"/>
        <v>13.39</v>
      </c>
      <c r="DY6" s="22">
        <f t="shared" si="13"/>
        <v>14.85</v>
      </c>
      <c r="DZ6" s="22">
        <f t="shared" si="13"/>
        <v>16.88</v>
      </c>
      <c r="EA6" s="22">
        <f t="shared" si="13"/>
        <v>18.28</v>
      </c>
      <c r="EB6" s="22">
        <f t="shared" si="13"/>
        <v>19.61</v>
      </c>
      <c r="EC6" s="21" t="str">
        <f>IF(EC7="","",IF(EC7="-","【-】","【"&amp;SUBSTITUTE(TEXT(EC7,"#,##0.00"),"-","△")&amp;"】"))</f>
        <v>【22.30】</v>
      </c>
      <c r="ED6" s="22">
        <f>IF(ED7="",NA(),ED7)</f>
        <v>0.93</v>
      </c>
      <c r="EE6" s="22">
        <f t="shared" ref="EE6:EM6" si="14">IF(EE7="",NA(),EE7)</f>
        <v>0.52</v>
      </c>
      <c r="EF6" s="22">
        <f t="shared" si="14"/>
        <v>0.56999999999999995</v>
      </c>
      <c r="EG6" s="22">
        <f t="shared" si="14"/>
        <v>0.36</v>
      </c>
      <c r="EH6" s="22">
        <f t="shared" si="14"/>
        <v>0.91</v>
      </c>
      <c r="EI6" s="22">
        <f t="shared" si="14"/>
        <v>0.54</v>
      </c>
      <c r="EJ6" s="22">
        <f t="shared" si="14"/>
        <v>0.5</v>
      </c>
      <c r="EK6" s="22">
        <f t="shared" si="14"/>
        <v>0.52</v>
      </c>
      <c r="EL6" s="22">
        <f t="shared" si="14"/>
        <v>0.53</v>
      </c>
      <c r="EM6" s="22">
        <f t="shared" si="14"/>
        <v>0.48</v>
      </c>
      <c r="EN6" s="21" t="str">
        <f>IF(EN7="","",IF(EN7="-","【-】","【"&amp;SUBSTITUTE(TEXT(EN7,"#,##0.00"),"-","△")&amp;"】"))</f>
        <v>【0.66】</v>
      </c>
    </row>
    <row r="7" spans="1:144" s="23" customFormat="1">
      <c r="A7" s="15"/>
      <c r="B7" s="24">
        <v>2021</v>
      </c>
      <c r="C7" s="24">
        <v>162078</v>
      </c>
      <c r="D7" s="24">
        <v>46</v>
      </c>
      <c r="E7" s="24">
        <v>1</v>
      </c>
      <c r="F7" s="24">
        <v>0</v>
      </c>
      <c r="G7" s="24">
        <v>1</v>
      </c>
      <c r="H7" s="24" t="s">
        <v>93</v>
      </c>
      <c r="I7" s="24" t="s">
        <v>94</v>
      </c>
      <c r="J7" s="24" t="s">
        <v>95</v>
      </c>
      <c r="K7" s="24" t="s">
        <v>96</v>
      </c>
      <c r="L7" s="24" t="s">
        <v>97</v>
      </c>
      <c r="M7" s="24" t="s">
        <v>98</v>
      </c>
      <c r="N7" s="25" t="s">
        <v>99</v>
      </c>
      <c r="O7" s="25">
        <v>54.73</v>
      </c>
      <c r="P7" s="25">
        <v>61.41</v>
      </c>
      <c r="Q7" s="25">
        <v>1673</v>
      </c>
      <c r="R7" s="25">
        <v>40497</v>
      </c>
      <c r="S7" s="25">
        <v>426.31</v>
      </c>
      <c r="T7" s="25">
        <v>94.99</v>
      </c>
      <c r="U7" s="25">
        <v>24786</v>
      </c>
      <c r="V7" s="25">
        <v>41.48</v>
      </c>
      <c r="W7" s="25">
        <v>597.54</v>
      </c>
      <c r="X7" s="25">
        <v>104.72</v>
      </c>
      <c r="Y7" s="25">
        <v>101.44</v>
      </c>
      <c r="Z7" s="25">
        <v>102.07</v>
      </c>
      <c r="AA7" s="25">
        <v>102.15</v>
      </c>
      <c r="AB7" s="25">
        <v>100.87</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137.24</v>
      </c>
      <c r="AU7" s="25">
        <v>145.44</v>
      </c>
      <c r="AV7" s="25">
        <v>170.17</v>
      </c>
      <c r="AW7" s="25">
        <v>220.54</v>
      </c>
      <c r="AX7" s="25">
        <v>291.75</v>
      </c>
      <c r="AY7" s="25">
        <v>359.47</v>
      </c>
      <c r="AZ7" s="25">
        <v>369.69</v>
      </c>
      <c r="BA7" s="25">
        <v>379.08</v>
      </c>
      <c r="BB7" s="25">
        <v>367.55</v>
      </c>
      <c r="BC7" s="25">
        <v>378.56</v>
      </c>
      <c r="BD7" s="25">
        <v>261.51</v>
      </c>
      <c r="BE7" s="25">
        <v>1005.64</v>
      </c>
      <c r="BF7" s="25">
        <v>1007.1</v>
      </c>
      <c r="BG7" s="25">
        <v>1040.68</v>
      </c>
      <c r="BH7" s="25">
        <v>1038.79</v>
      </c>
      <c r="BI7" s="25">
        <v>1052.46</v>
      </c>
      <c r="BJ7" s="25">
        <v>401.79</v>
      </c>
      <c r="BK7" s="25">
        <v>402.99</v>
      </c>
      <c r="BL7" s="25">
        <v>398.98</v>
      </c>
      <c r="BM7" s="25">
        <v>418.68</v>
      </c>
      <c r="BN7" s="25">
        <v>395.68</v>
      </c>
      <c r="BO7" s="25">
        <v>265.16000000000003</v>
      </c>
      <c r="BP7" s="25">
        <v>83.12</v>
      </c>
      <c r="BQ7" s="25">
        <v>80.650000000000006</v>
      </c>
      <c r="BR7" s="25">
        <v>79.16</v>
      </c>
      <c r="BS7" s="25">
        <v>82.82</v>
      </c>
      <c r="BT7" s="25">
        <v>81.430000000000007</v>
      </c>
      <c r="BU7" s="25">
        <v>100.12</v>
      </c>
      <c r="BV7" s="25">
        <v>98.66</v>
      </c>
      <c r="BW7" s="25">
        <v>98.64</v>
      </c>
      <c r="BX7" s="25">
        <v>94.78</v>
      </c>
      <c r="BY7" s="25">
        <v>97.59</v>
      </c>
      <c r="BZ7" s="25">
        <v>102.35</v>
      </c>
      <c r="CA7" s="25">
        <v>100.5</v>
      </c>
      <c r="CB7" s="25">
        <v>104.84</v>
      </c>
      <c r="CC7" s="25">
        <v>107.81</v>
      </c>
      <c r="CD7" s="25">
        <v>102.18</v>
      </c>
      <c r="CE7" s="25">
        <v>104.01</v>
      </c>
      <c r="CF7" s="25">
        <v>174.97</v>
      </c>
      <c r="CG7" s="25">
        <v>178.59</v>
      </c>
      <c r="CH7" s="25">
        <v>178.92</v>
      </c>
      <c r="CI7" s="25">
        <v>181.3</v>
      </c>
      <c r="CJ7" s="25">
        <v>181.71</v>
      </c>
      <c r="CK7" s="25">
        <v>167.74</v>
      </c>
      <c r="CL7" s="25">
        <v>44.52</v>
      </c>
      <c r="CM7" s="25">
        <v>39.65</v>
      </c>
      <c r="CN7" s="25">
        <v>43.82</v>
      </c>
      <c r="CO7" s="25">
        <v>47.06</v>
      </c>
      <c r="CP7" s="25">
        <v>46.21</v>
      </c>
      <c r="CQ7" s="25">
        <v>55.63</v>
      </c>
      <c r="CR7" s="25">
        <v>55.03</v>
      </c>
      <c r="CS7" s="25">
        <v>55.14</v>
      </c>
      <c r="CT7" s="25">
        <v>55.89</v>
      </c>
      <c r="CU7" s="25">
        <v>55.72</v>
      </c>
      <c r="CV7" s="25">
        <v>60.29</v>
      </c>
      <c r="CW7" s="25">
        <v>84.8</v>
      </c>
      <c r="CX7" s="25">
        <v>93.18</v>
      </c>
      <c r="CY7" s="25">
        <v>91.88</v>
      </c>
      <c r="CZ7" s="25">
        <v>90.78</v>
      </c>
      <c r="DA7" s="25">
        <v>93.99</v>
      </c>
      <c r="DB7" s="25">
        <v>82.04</v>
      </c>
      <c r="DC7" s="25">
        <v>81.900000000000006</v>
      </c>
      <c r="DD7" s="25">
        <v>81.39</v>
      </c>
      <c r="DE7" s="25">
        <v>81.27</v>
      </c>
      <c r="DF7" s="25">
        <v>81.260000000000005</v>
      </c>
      <c r="DG7" s="25">
        <v>90.12</v>
      </c>
      <c r="DH7" s="25">
        <v>41.03</v>
      </c>
      <c r="DI7" s="25">
        <v>42.6</v>
      </c>
      <c r="DJ7" s="25">
        <v>44.14</v>
      </c>
      <c r="DK7" s="25">
        <v>44.17</v>
      </c>
      <c r="DL7" s="25">
        <v>45.35</v>
      </c>
      <c r="DM7" s="25">
        <v>48.05</v>
      </c>
      <c r="DN7" s="25">
        <v>48.87</v>
      </c>
      <c r="DO7" s="25">
        <v>49.92</v>
      </c>
      <c r="DP7" s="25">
        <v>50.63</v>
      </c>
      <c r="DQ7" s="25">
        <v>51.29</v>
      </c>
      <c r="DR7" s="25">
        <v>50.88</v>
      </c>
      <c r="DS7" s="25">
        <v>7.71</v>
      </c>
      <c r="DT7" s="25">
        <v>7.49</v>
      </c>
      <c r="DU7" s="25">
        <v>7.52</v>
      </c>
      <c r="DV7" s="25">
        <v>7.44</v>
      </c>
      <c r="DW7" s="25">
        <v>5.5</v>
      </c>
      <c r="DX7" s="25">
        <v>13.39</v>
      </c>
      <c r="DY7" s="25">
        <v>14.85</v>
      </c>
      <c r="DZ7" s="25">
        <v>16.88</v>
      </c>
      <c r="EA7" s="25">
        <v>18.28</v>
      </c>
      <c r="EB7" s="25">
        <v>19.61</v>
      </c>
      <c r="EC7" s="25">
        <v>22.3</v>
      </c>
      <c r="ED7" s="25">
        <v>0.93</v>
      </c>
      <c r="EE7" s="25">
        <v>0.52</v>
      </c>
      <c r="EF7" s="25">
        <v>0.56999999999999995</v>
      </c>
      <c r="EG7" s="25">
        <v>0.36</v>
      </c>
      <c r="EH7" s="25">
        <v>0.91</v>
      </c>
      <c r="EI7" s="25">
        <v>0.54</v>
      </c>
      <c r="EJ7" s="25">
        <v>0.5</v>
      </c>
      <c r="EK7" s="25">
        <v>0.52</v>
      </c>
      <c r="EL7" s="25">
        <v>0.53</v>
      </c>
      <c r="EM7" s="25">
        <v>0.48</v>
      </c>
      <c r="EN7" s="25">
        <v>0.66</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霜野 珠理</dc:creator>
  <cp:lastModifiedBy> </cp:lastModifiedBy>
  <cp:lastPrinted>2023-02-15T00:34:49Z</cp:lastPrinted>
  <dcterms:created xsi:type="dcterms:W3CDTF">2023-01-18T10:52:05Z</dcterms:created>
  <dcterms:modified xsi:type="dcterms:W3CDTF">2023-02-15T00:34:54Z</dcterms:modified>
</cp:coreProperties>
</file>