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6黒部市\下水道（法適用）\"/>
    </mc:Choice>
  </mc:AlternateContent>
  <xr:revisionPtr revIDLastSave="0" documentId="13_ncr:1_{16965A73-9D8A-454A-9EED-ED8629EC150D}" xr6:coauthVersionLast="36" xr6:coauthVersionMax="36" xr10:uidLastSave="{00000000-0000-0000-0000-000000000000}"/>
  <workbookProtection workbookAlgorithmName="SHA-512" workbookHashValue="QQgvWCvopBFqQuPDTZ8rwYEnGOPzcGQd47US9NSZSzRv58A2S812dY/82oyoqXNShvqsSUxIw+5/ThSnqxPfUQ==" workbookSaltValue="z3PBH2DUcCiuk+pY3z/W3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AT8" i="4"/>
  <c r="AD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<sst xmlns="http://schemas.openxmlformats.org/spreadsheetml/2006/main" count="231" uniqueCount="116">
  <si>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</si>
  <si>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</si>
  <si>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</si>
  <si>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</si>
  <si>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</si>
  <si>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</si>
  <si>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</si>
  <si>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</si>
  <si>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</si>
  <si>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</si>
  <si>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</si>
  <si>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</si>
  <si>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</si>
  <si>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</si>
  <si>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</si>
  <si>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</si>
  <si>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</si>
  <si>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</si>
  <si>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</si>
  <si>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</si>
  <si>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</si>
  <si>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</si>
  <si>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</si>
  <si>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</si>
  <si>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</si>
  <si>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</si>
  <si>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</si>
  <si>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</si>
  <si>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</si>
  <si>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</si>
  <si>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</si>
  <si>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</si>
  <si>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</si>
  <si>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</si>
  <si>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</si>
  <si>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</si>
  <si>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</si>
  <si>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</si>
  <si>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</si>
  <si>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</si>
  <si>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</si>
  <si>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</si>
  <si>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</si>
  <si>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</si>
  <si>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</si>
  <si>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</si>
  <si>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</si>
  <si>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</si>
  <si>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</si>
  <si>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</si>
  <si>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</si>
  <si>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</si>
  <si>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</si>
  <si>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</si>
  <si>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</si>
  <si>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</si>
  <si>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</si>
  <si>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</si>
  <si>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</si>
  <si>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</si>
  <si>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</si>
  <si>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</si>
  <si>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</si>
  <si>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</si>
  <si>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</si>
  <si>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</si>
  <si>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</si>
  <si>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</si>
  <si>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</si>
  <si>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</si>
  <si>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</si>
  <si>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</si>
  <si>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</si>
  <si>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</si>
  <si>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</si>
  <si>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</si>
  <si>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</si>
  <si>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</si>
  <si>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</si>
  <si>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</si>
  <si>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</si>
  <si>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</si>
  <si>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</si>
  <si>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</si>
  <si>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</si>
  <si>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</si>
  <si>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</si>
  <si>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</si>
  <si>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</si>
  <si>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</si>
  <si>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</si>
  <si>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</si>
  <si>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</si>
  <si>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</si>
  <si>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</si>
  <si>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</si>
  <si>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</si>
  <si>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</si>
  <si>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</si>
  <si>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</si>
  <si>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</si>
  <si>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</si>
  <si>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</si>
  <si>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</si>
  <si>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</si>
  <si>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</si>
  <si>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</si>
  <si>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</si>
  <si>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</si>
  <si>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</si>
  <si>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</si>
  <si>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</si>
  <si>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</si>
  <si>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当市における公共下水道事業の創設は平成４年であることから、法定耐用年数を経過した管渠等はないが、有形固定資産減価償却率は年々上昇している。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phoneticPr fontId="4"/>
  </si>
  <si>
    <t>経常収支比率について、令和３年度は黒字となっており、かつ累積欠損金は発生していない。
流動比率については、今年度はプラスに転じたが、3月31日時点で未払金が多く、結果的に流動資産が増加したためである。今後、企業債の償還が進むにつれ、流動負債の減少が見込まれるが、例年、流動資産がマイナスの値であるため、使用料改定等による使用料増加や、他事業との適正な費用配分について検討し、流動資産の値をプラスにしていけるよう尽力する。なお、下水道事業全体での流動比率は、47.9％となっている。
企業債残高対事業規模比率については、企業債及び企業債償還の一般会計負担額が減少したことが要因である。
経費回収率の増加については、汚水処理費が増加したことが要因である。汚水処理原価の減少ついては、年間有収水量が増加したことが要因である。
施設利用率については、平均処理水量が減少したため比率が減少している。
水洗化率については、年々増加しているものの現在処理区域内人口、現在水洗便所設置済人口ともに減少しているため、水質保全、持続可能な事業運営の観点から、下水道未加入世帯への啓発活動が必要である。</t>
    <phoneticPr fontId="4"/>
  </si>
  <si>
    <t xml:space="preserve">将来の人口減少による使用料収入の減、施設の老朽化等に伴う更新に備えた財源の確保を図る観点から、使用料改定を実施し改定以降も、5年毎に使用料の見直しを行うこととしており、経営基盤の強化と持続可能な事業運営に努める。
</t>
    <rPh sb="47" eb="50">
      <t>シヨウリョウ</t>
    </rPh>
    <rPh sb="50" eb="52">
      <t>カイテイ</t>
    </rPh>
    <rPh sb="53" eb="55">
      <t>ジッシ</t>
    </rPh>
    <rPh sb="56" eb="58">
      <t>カイテイ</t>
    </rPh>
    <rPh sb="58" eb="6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</si>
</sst>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0E-49AE-95AA-645ED08C5F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0.15</c:v>
                </c:pt>
              </c:numCache>
            </c:numRef>
          </c:val>
          <c:smooth val="0"/>
          <c:extLst>
            <c:ext xmlns:c16="http://schemas.microsoft.com/office/drawing/2014/chart" uri="{C3380CC4-5D6E-409C-BE32-E72D297353CC}">
              <c16:uniqueId val="{00000001-6C0E-49AE-95AA-645ED08C5F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71.989999999999995</c:v>
                </c:pt>
                <c:pt idx="1">
                  <c:v>81.09</c:v>
                </c:pt>
                <c:pt idx="2">
                  <c:v>76.13</c:v>
                </c:pt>
                <c:pt idx="3">
                  <c:v>56.36</c:v>
                </c:pt>
                <c:pt idx="4">
                  <c:v>52.3</c:v>
                </c:pt>
              </c:numCache>
            </c:numRef>
          </c:val>
          <c:extLst>
            <c:ext xmlns:c16="http://schemas.microsoft.com/office/drawing/2014/chart" uri="{C3380CC4-5D6E-409C-BE32-E72D297353CC}">
              <c16:uniqueId val="{00000000-3698-432B-8DEE-09B2D97B78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56.43</c:v>
                </c:pt>
              </c:numCache>
            </c:numRef>
          </c:val>
          <c:smooth val="0"/>
          <c:extLst>
            <c:ext xmlns:c16="http://schemas.microsoft.com/office/drawing/2014/chart" uri="{C3380CC4-5D6E-409C-BE32-E72D297353CC}">
              <c16:uniqueId val="{00000001-3698-432B-8DEE-09B2D97B78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91.43</c:v>
                </c:pt>
                <c:pt idx="1">
                  <c:v>91.46</c:v>
                </c:pt>
                <c:pt idx="2">
                  <c:v>91.56</c:v>
                </c:pt>
                <c:pt idx="3">
                  <c:v>91.61</c:v>
                </c:pt>
                <c:pt idx="4">
                  <c:v>91.79</c:v>
                </c:pt>
              </c:numCache>
            </c:numRef>
          </c:val>
          <c:extLst>
            <c:ext xmlns:c16="http://schemas.microsoft.com/office/drawing/2014/chart" uri="{C3380CC4-5D6E-409C-BE32-E72D297353CC}">
              <c16:uniqueId val="{00000000-B6F3-440F-B349-768800D49A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91.07</c:v>
                </c:pt>
              </c:numCache>
            </c:numRef>
          </c:val>
          <c:smooth val="0"/>
          <c:extLst>
            <c:ext xmlns:c16="http://schemas.microsoft.com/office/drawing/2014/chart" uri="{C3380CC4-5D6E-409C-BE32-E72D297353CC}">
              <c16:uniqueId val="{00000001-B6F3-440F-B349-768800D49A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102.71</c:v>
                </c:pt>
                <c:pt idx="1">
                  <c:v>101.38</c:v>
                </c:pt>
                <c:pt idx="2">
                  <c:v>103.23</c:v>
                </c:pt>
                <c:pt idx="3">
                  <c:v>102.79</c:v>
                </c:pt>
                <c:pt idx="4">
                  <c:v>103.3</c:v>
                </c:pt>
              </c:numCache>
            </c:numRef>
          </c:val>
          <c:extLst>
            <c:ext xmlns:c16="http://schemas.microsoft.com/office/drawing/2014/chart" uri="{C3380CC4-5D6E-409C-BE32-E72D297353CC}">
              <c16:uniqueId val="{00000000-9C40-458F-95E2-265AC71769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106.22</c:v>
                </c:pt>
              </c:numCache>
            </c:numRef>
          </c:val>
          <c:smooth val="0"/>
          <c:extLst>
            <c:ext xmlns:c16="http://schemas.microsoft.com/office/drawing/2014/chart" uri="{C3380CC4-5D6E-409C-BE32-E72D297353CC}">
              <c16:uniqueId val="{00000001-9C40-458F-95E2-265AC71769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23.3</c:v>
                </c:pt>
                <c:pt idx="1">
                  <c:v>26</c:v>
                </c:pt>
                <c:pt idx="2">
                  <c:v>28.58</c:v>
                </c:pt>
                <c:pt idx="3">
                  <c:v>31.19</c:v>
                </c:pt>
                <c:pt idx="4">
                  <c:v>33</c:v>
                </c:pt>
              </c:numCache>
            </c:numRef>
          </c:val>
          <c:extLst>
            <c:ext xmlns:c16="http://schemas.microsoft.com/office/drawing/2014/chart" uri="{C3380CC4-5D6E-409C-BE32-E72D297353CC}">
              <c16:uniqueId val="{00000000-9228-4311-A0E4-284CF6824C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23.54</c:v>
                </c:pt>
              </c:numCache>
            </c:numRef>
          </c:val>
          <c:smooth val="0"/>
          <c:extLst>
            <c:ext xmlns:c16="http://schemas.microsoft.com/office/drawing/2014/chart" uri="{C3380CC4-5D6E-409C-BE32-E72D297353CC}">
              <c16:uniqueId val="{00000001-9228-4311-A0E4-284CF6824C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6F-48B2-BE94-479857643D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1.5</c:v>
                </c:pt>
              </c:numCache>
            </c:numRef>
          </c:val>
          <c:smooth val="0"/>
          <c:extLst>
            <c:ext xmlns:c16="http://schemas.microsoft.com/office/drawing/2014/chart" uri="{C3380CC4-5D6E-409C-BE32-E72D297353CC}">
              <c16:uniqueId val="{00000001-C16F-48B2-BE94-479857643D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8-4FC1-9FFD-074330BD5D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18.010000000000002</c:v>
                </c:pt>
              </c:numCache>
            </c:numRef>
          </c:val>
          <c:smooth val="0"/>
          <c:extLst>
            <c:ext xmlns:c16="http://schemas.microsoft.com/office/drawing/2014/chart" uri="{C3380CC4-5D6E-409C-BE32-E72D297353CC}">
              <c16:uniqueId val="{00000001-FCF8-4FC1-9FFD-074330BD5D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-5.76</c:v>
                </c:pt>
                <c:pt idx="1">
                  <c:v>-6.21</c:v>
                </c:pt>
                <c:pt idx="2">
                  <c:v>-16.190000000000001</c:v>
                </c:pt>
                <c:pt idx="3">
                  <c:v>-15.7</c:v>
                </c:pt>
                <c:pt idx="4">
                  <c:v>11.22</c:v>
                </c:pt>
              </c:numCache>
            </c:numRef>
          </c:val>
          <c:extLst>
            <c:ext xmlns:c16="http://schemas.microsoft.com/office/drawing/2014/chart" uri="{C3380CC4-5D6E-409C-BE32-E72D297353CC}">
              <c16:uniqueId val="{00000000-51AE-4488-BBB8-6BEE9F86B8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59.4</c:v>
                </c:pt>
              </c:numCache>
            </c:numRef>
          </c:val>
          <c:smooth val="0"/>
          <c:extLst>
            <c:ext xmlns:c16="http://schemas.microsoft.com/office/drawing/2014/chart" uri="{C3380CC4-5D6E-409C-BE32-E72D297353CC}">
              <c16:uniqueId val="{00000001-51AE-4488-BBB8-6BEE9F86B8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1207.03</c:v>
                </c:pt>
                <c:pt idx="1">
                  <c:v>1176.96</c:v>
                </c:pt>
                <c:pt idx="2">
                  <c:v>787.14</c:v>
                </c:pt>
                <c:pt idx="3">
                  <c:v>957.35</c:v>
                </c:pt>
                <c:pt idx="4">
                  <c:v>944.37</c:v>
                </c:pt>
              </c:numCache>
            </c:numRef>
          </c:val>
          <c:extLst>
            <c:ext xmlns:c16="http://schemas.microsoft.com/office/drawing/2014/chart" uri="{C3380CC4-5D6E-409C-BE32-E72D297353CC}">
              <c16:uniqueId val="{00000000-01F5-401A-ADA8-BE3B9762FB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747.84</c:v>
                </c:pt>
              </c:numCache>
            </c:numRef>
          </c:val>
          <c:smooth val="0"/>
          <c:extLst>
            <c:ext xmlns:c16="http://schemas.microsoft.com/office/drawing/2014/chart" uri="{C3380CC4-5D6E-409C-BE32-E72D297353CC}">
              <c16:uniqueId val="{00000001-01F5-401A-ADA8-BE3B9762FB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54.59</c:v>
                </c:pt>
                <c:pt idx="1">
                  <c:v>52.01</c:v>
                </c:pt>
                <c:pt idx="2">
                  <c:v>59.78</c:v>
                </c:pt>
                <c:pt idx="3">
                  <c:v>55.3</c:v>
                </c:pt>
                <c:pt idx="4">
                  <c:v>57.31</c:v>
                </c:pt>
              </c:numCache>
            </c:numRef>
          </c:val>
          <c:extLst>
            <c:ext xmlns:c16="http://schemas.microsoft.com/office/drawing/2014/chart" uri="{C3380CC4-5D6E-409C-BE32-E72D297353CC}">
              <c16:uniqueId val="{00000000-42B2-48D8-9DA7-D9433B0F42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90.17</c:v>
                </c:pt>
              </c:numCache>
            </c:numRef>
          </c:val>
          <c:smooth val="0"/>
          <c:extLst>
            <c:ext xmlns:c16="http://schemas.microsoft.com/office/drawing/2014/chart" uri="{C3380CC4-5D6E-409C-BE32-E72D297353CC}">
              <c16:uniqueId val="{00000001-42B2-48D8-9DA7-D9433B0F42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282.16000000000003</c:v>
                </c:pt>
                <c:pt idx="1">
                  <c:v>292.88</c:v>
                </c:pt>
                <c:pt idx="2">
                  <c:v>256.82</c:v>
                </c:pt>
                <c:pt idx="3">
                  <c:v>277.57</c:v>
                </c:pt>
                <c:pt idx="4">
                  <c:v>268.12</c:v>
                </c:pt>
              </c:numCache>
            </c:numRef>
          </c:val>
          <c:extLst>
            <c:ext xmlns:c16="http://schemas.microsoft.com/office/drawing/2014/chart" uri="{C3380CC4-5D6E-409C-BE32-E72D297353CC}">
              <c16:uniqueId val="{00000000-323E-425D-9302-DD6D6C2253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173.17</c:v>
                </c:pt>
              </c:numCache>
            </c:numRef>
          </c:val>
          <c:smooth val="0"/>
          <c:extLst>
            <c:ext xmlns:c16="http://schemas.microsoft.com/office/drawing/2014/chart" uri="{C3380CC4-5D6E-409C-BE32-E72D297353CC}">
              <c16:uniqueId val="{00000001-323E-425D-9302-DD6D6C2253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黒部市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40497</v>
      </c>
      <c r="AM8" s="46"/>
      <c r="AN8" s="46"/>
      <c r="AO8" s="46"/>
      <c r="AP8" s="46"/>
      <c r="AQ8" s="46"/>
      <c r="AR8" s="46"/>
      <c r="AS8" s="46"/>
      <c r="AT8" s="45">
        <f>データ!T6</f>
        <v>426.31</v>
      </c>
      <c r="AU8" s="45"/>
      <c r="AV8" s="45"/>
      <c r="AW8" s="45"/>
      <c r="AX8" s="45"/>
      <c r="AY8" s="45"/>
      <c r="AZ8" s="45"/>
      <c r="BA8" s="45"/>
      <c r="BB8" s="45">
        <f>データ!U6</f>
        <v>94.99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56.66</v>
      </c>
      <c r="J10" s="45"/>
      <c r="K10" s="45"/>
      <c r="L10" s="45"/>
      <c r="M10" s="45"/>
      <c r="N10" s="45"/>
      <c r="O10" s="45"/>
      <c r="P10" s="45">
        <f>データ!P6</f>
        <v>41.02</v>
      </c>
      <c r="Q10" s="45"/>
      <c r="R10" s="45"/>
      <c r="S10" s="45"/>
      <c r="T10" s="45"/>
      <c r="U10" s="45"/>
      <c r="V10" s="45"/>
      <c r="W10" s="45">
        <f>データ!Q6</f>
        <v>79.5</v>
      </c>
      <c r="X10" s="45"/>
      <c r="Y10" s="45"/>
      <c r="Z10" s="45"/>
      <c r="AA10" s="45"/>
      <c r="AB10" s="45"/>
      <c r="AC10" s="45"/>
      <c r="AD10" s="46">
        <f>データ!R6</f>
        <v>3006</v>
      </c>
      <c r="AE10" s="46"/>
      <c r="AF10" s="46"/>
      <c r="AG10" s="46"/>
      <c r="AH10" s="46"/>
      <c r="AI10" s="46"/>
      <c r="AJ10" s="46"/>
      <c r="AK10" s="2"/>
      <c r="AL10" s="46">
        <f>データ!V6</f>
        <v>16555</v>
      </c>
      <c r="AM10" s="46"/>
      <c r="AN10" s="46"/>
      <c r="AO10" s="46"/>
      <c r="AP10" s="46"/>
      <c r="AQ10" s="46"/>
      <c r="AR10" s="46"/>
      <c r="AS10" s="46"/>
      <c r="AT10" s="45">
        <f>データ!W6</f>
        <v>5.82</v>
      </c>
      <c r="AU10" s="45"/>
      <c r="AV10" s="45"/>
      <c r="AW10" s="45"/>
      <c r="AX10" s="45"/>
      <c r="AY10" s="45"/>
      <c r="AZ10" s="45"/>
      <c r="BA10" s="45"/>
      <c r="BB10" s="45">
        <f>データ!X6</f>
        <v>2844.5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6"/>
      <c r="BN66" s="86"/>
      <c r="BO66" s="86"/>
      <c r="BP66" s="86"/>
      <c r="BQ66" s="86"/>
      <c r="BR66" s="86"/>
      <c r="BS66" s="86"/>
      <c r="BT66" s="86"/>
      <c r="BU66" s="86"/>
      <c r="BV66" s="86"/>
      <c r="BW66" s="86"/>
      <c r="BX66" s="86"/>
      <c r="BY66" s="86"/>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6"/>
      <c r="BN67" s="86"/>
      <c r="BO67" s="86"/>
      <c r="BP67" s="86"/>
      <c r="BQ67" s="86"/>
      <c r="BR67" s="86"/>
      <c r="BS67" s="86"/>
      <c r="BT67" s="86"/>
      <c r="BU67" s="86"/>
      <c r="BV67" s="86"/>
      <c r="BW67" s="86"/>
      <c r="BX67" s="86"/>
      <c r="BY67" s="86"/>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6"/>
      <c r="BN68" s="86"/>
      <c r="BO68" s="86"/>
      <c r="BP68" s="86"/>
      <c r="BQ68" s="86"/>
      <c r="BR68" s="86"/>
      <c r="BS68" s="86"/>
      <c r="BT68" s="86"/>
      <c r="BU68" s="86"/>
      <c r="BV68" s="86"/>
      <c r="BW68" s="86"/>
      <c r="BX68" s="86"/>
      <c r="BY68" s="86"/>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6"/>
      <c r="BN69" s="86"/>
      <c r="BO69" s="86"/>
      <c r="BP69" s="86"/>
      <c r="BQ69" s="86"/>
      <c r="BR69" s="86"/>
      <c r="BS69" s="86"/>
      <c r="BT69" s="86"/>
      <c r="BU69" s="86"/>
      <c r="BV69" s="86"/>
      <c r="BW69" s="86"/>
      <c r="BX69" s="86"/>
      <c r="BY69" s="86"/>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6"/>
      <c r="BN70" s="86"/>
      <c r="BO70" s="86"/>
      <c r="BP70" s="86"/>
      <c r="BQ70" s="86"/>
      <c r="BR70" s="86"/>
      <c r="BS70" s="86"/>
      <c r="BT70" s="86"/>
      <c r="BU70" s="86"/>
      <c r="BV70" s="86"/>
      <c r="BW70" s="86"/>
      <c r="BX70" s="86"/>
      <c r="BY70" s="86"/>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6"/>
      <c r="BN71" s="86"/>
      <c r="BO71" s="86"/>
      <c r="BP71" s="86"/>
      <c r="BQ71" s="86"/>
      <c r="BR71" s="86"/>
      <c r="BS71" s="86"/>
      <c r="BT71" s="86"/>
      <c r="BU71" s="86"/>
      <c r="BV71" s="86"/>
      <c r="BW71" s="86"/>
      <c r="BX71" s="86"/>
      <c r="BY71" s="86"/>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6"/>
      <c r="BN72" s="86"/>
      <c r="BO72" s="86"/>
      <c r="BP72" s="86"/>
      <c r="BQ72" s="86"/>
      <c r="BR72" s="86"/>
      <c r="BS72" s="86"/>
      <c r="BT72" s="86"/>
      <c r="BU72" s="86"/>
      <c r="BV72" s="86"/>
      <c r="BW72" s="86"/>
      <c r="BX72" s="86"/>
      <c r="BY72" s="86"/>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6"/>
      <c r="BN73" s="86"/>
      <c r="BO73" s="86"/>
      <c r="BP73" s="86"/>
      <c r="BQ73" s="86"/>
      <c r="BR73" s="86"/>
      <c r="BS73" s="86"/>
      <c r="BT73" s="86"/>
      <c r="BU73" s="86"/>
      <c r="BV73" s="86"/>
      <c r="BW73" s="86"/>
      <c r="BX73" s="86"/>
      <c r="BY73" s="86"/>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6"/>
      <c r="BN74" s="86"/>
      <c r="BO74" s="86"/>
      <c r="BP74" s="86"/>
      <c r="BQ74" s="86"/>
      <c r="BR74" s="86"/>
      <c r="BS74" s="86"/>
      <c r="BT74" s="86"/>
      <c r="BU74" s="86"/>
      <c r="BV74" s="86"/>
      <c r="BW74" s="86"/>
      <c r="BX74" s="86"/>
      <c r="BY74" s="86"/>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6"/>
      <c r="BN75" s="86"/>
      <c r="BO75" s="86"/>
      <c r="BP75" s="86"/>
      <c r="BQ75" s="86"/>
      <c r="BR75" s="86"/>
      <c r="BS75" s="86"/>
      <c r="BT75" s="86"/>
      <c r="BU75" s="86"/>
      <c r="BV75" s="86"/>
      <c r="BW75" s="86"/>
      <c r="BX75" s="86"/>
      <c r="BY75" s="86"/>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6"/>
      <c r="BN76" s="86"/>
      <c r="BO76" s="86"/>
      <c r="BP76" s="86"/>
      <c r="BQ76" s="86"/>
      <c r="BR76" s="86"/>
      <c r="BS76" s="86"/>
      <c r="BT76" s="86"/>
      <c r="BU76" s="86"/>
      <c r="BV76" s="86"/>
      <c r="BW76" s="86"/>
      <c r="BX76" s="86"/>
      <c r="BY76" s="86"/>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6"/>
      <c r="BN77" s="86"/>
      <c r="BO77" s="86"/>
      <c r="BP77" s="86"/>
      <c r="BQ77" s="86"/>
      <c r="BR77" s="86"/>
      <c r="BS77" s="86"/>
      <c r="BT77" s="86"/>
      <c r="BU77" s="86"/>
      <c r="BV77" s="86"/>
      <c r="BW77" s="86"/>
      <c r="BX77" s="86"/>
      <c r="BY77" s="86"/>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6"/>
      <c r="BN78" s="86"/>
      <c r="BO78" s="86"/>
      <c r="BP78" s="86"/>
      <c r="BQ78" s="86"/>
      <c r="BR78" s="86"/>
      <c r="BS78" s="86"/>
      <c r="BT78" s="86"/>
      <c r="BU78" s="86"/>
      <c r="BV78" s="86"/>
      <c r="BW78" s="86"/>
      <c r="BX78" s="86"/>
      <c r="BY78" s="86"/>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6"/>
      <c r="BN79" s="86"/>
      <c r="BO79" s="86"/>
      <c r="BP79" s="86"/>
      <c r="BQ79" s="86"/>
      <c r="BR79" s="86"/>
      <c r="BS79" s="86"/>
      <c r="BT79" s="86"/>
      <c r="BU79" s="86"/>
      <c r="BV79" s="86"/>
      <c r="BW79" s="86"/>
      <c r="BX79" s="86"/>
      <c r="BY79" s="86"/>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6"/>
      <c r="BN80" s="86"/>
      <c r="BO80" s="86"/>
      <c r="BP80" s="86"/>
      <c r="BQ80" s="86"/>
      <c r="BR80" s="86"/>
      <c r="BS80" s="86"/>
      <c r="BT80" s="86"/>
      <c r="BU80" s="86"/>
      <c r="BV80" s="86"/>
      <c r="BW80" s="86"/>
      <c r="BX80" s="86"/>
      <c r="BY80" s="86"/>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6"/>
      <c r="BN81" s="86"/>
      <c r="BO81" s="86"/>
      <c r="BP81" s="86"/>
      <c r="BQ81" s="86"/>
      <c r="BR81" s="86"/>
      <c r="BS81" s="86"/>
      <c r="BT81" s="86"/>
      <c r="BU81" s="86"/>
      <c r="BV81" s="86"/>
      <c r="BW81" s="86"/>
      <c r="BX81" s="86"/>
      <c r="BY81" s="86"/>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ixFhLo3njO3m2mJ1ihR9DrBtAFcaM0HPK0XMsvw2OWng4zxo07P1LaFFIVmrIF6QWNJ3iEuMU7yIEW8TSFQ3A==" saltValue="rSpcyf7wB7/kWE1qBBVT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162078</v>
      </c>
      <c r="D6" s="19">
        <f t="shared" si="3"/>
        <v>46</v>
      </c>
      <c r="E6" s="19">
        <f t="shared" si="3"/>
        <v>17</v>
      </c>
      <c r="F6" s="19">
        <f t="shared" si="3"/>
        <v>1</v>
      </c>
      <c r="G6" s="19">
        <f t="shared" si="3"/>
        <v>0</v>
      </c>
      <c r="H6" s="19" t="str">
        <f t="shared" si="3"/>
        <v>富山県　黒部市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56.66</v>
      </c>
      <c r="P6" s="20">
        <f t="shared" si="3"/>
        <v>41.02</v>
      </c>
      <c r="Q6" s="20">
        <f t="shared" si="3"/>
        <v>79.5</v>
      </c>
      <c r="R6" s="20">
        <f t="shared" si="3"/>
        <v>3006</v>
      </c>
      <c r="S6" s="20">
        <f t="shared" si="3"/>
        <v>40497</v>
      </c>
      <c r="T6" s="20">
        <f t="shared" si="3"/>
        <v>426.31</v>
      </c>
      <c r="U6" s="20">
        <f t="shared" si="3"/>
        <v>94.99</v>
      </c>
      <c r="V6" s="20">
        <f t="shared" si="3"/>
        <v>16555</v>
      </c>
      <c r="W6" s="20">
        <f t="shared" si="3"/>
        <v>5.82</v>
      </c>
      <c r="X6" s="20">
        <f t="shared" si="3"/>
        <v>2844.5</v>
      </c>
      <c r="Y6" s="21">
        <f>IF(Y7="",NA(),Y7)</f>
        <v>102.71</v>
      </c>
      <c r="Z6" s="21">
        <f t="shared" ref="Z6:AH6" si="4">IF(Z7="",NA(),Z7)</f>
        <v>101.38</v>
      </c>
      <c r="AA6" s="21">
        <f t="shared" si="4"/>
        <v>103.23</v>
      </c>
      <c r="AB6" s="21">
        <f t="shared" si="4"/>
        <v>102.79</v>
      </c>
      <c r="AC6" s="21">
        <f t="shared" si="4"/>
        <v>103.3</v>
      </c>
      <c r="AD6" s="21">
        <f t="shared" si="4"/>
        <v>108.11</v>
      </c>
      <c r="AE6" s="21">
        <f t="shared" si="4"/>
        <v>104.14</v>
      </c>
      <c r="AF6" s="21">
        <f t="shared" si="4"/>
        <v>106.57</v>
      </c>
      <c r="AG6" s="21">
        <f t="shared" si="4"/>
        <v>107.21</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18.010000000000002</v>
      </c>
      <c r="AT6" s="20" t="str">
        <f>IF(AT7="","",IF(AT7="-","【-】","【"&amp;SUBSTITUTE(TEXT(AT7,"#,##0.00"),"-","△")&amp;"】"))</f>
        <v>【3.09】</v>
      </c>
      <c r="AU6" s="21">
        <f>IF(AU7="",NA(),AU7)</f>
        <v>-5.76</v>
      </c>
      <c r="AV6" s="21">
        <f t="shared" ref="AV6:BD6" si="6">IF(AV7="",NA(),AV7)</f>
        <v>-6.21</v>
      </c>
      <c r="AW6" s="21">
        <f t="shared" si="6"/>
        <v>-16.190000000000001</v>
      </c>
      <c r="AX6" s="21">
        <f t="shared" si="6"/>
        <v>-15.7</v>
      </c>
      <c r="AY6" s="21">
        <f t="shared" si="6"/>
        <v>11.22</v>
      </c>
      <c r="AZ6" s="21">
        <f t="shared" si="6"/>
        <v>62.25</v>
      </c>
      <c r="BA6" s="21">
        <f t="shared" si="6"/>
        <v>52.32</v>
      </c>
      <c r="BB6" s="21">
        <f t="shared" si="6"/>
        <v>47.03</v>
      </c>
      <c r="BC6" s="21">
        <f t="shared" si="6"/>
        <v>40.67</v>
      </c>
      <c r="BD6" s="21">
        <f t="shared" si="6"/>
        <v>59.4</v>
      </c>
      <c r="BE6" s="20" t="str">
        <f>IF(BE7="","",IF(BE7="-","【-】","【"&amp;SUBSTITUTE(TEXT(BE7,"#,##0.00"),"-","△")&amp;"】"))</f>
        <v>【71.39】</v>
      </c>
      <c r="BF6" s="21">
        <f>IF(BF7="",NA(),BF7)</f>
        <v>1207.03</v>
      </c>
      <c r="BG6" s="21">
        <f t="shared" ref="BG6:BO6" si="7">IF(BG7="",NA(),BG7)</f>
        <v>1176.96</v>
      </c>
      <c r="BH6" s="21">
        <f t="shared" si="7"/>
        <v>787.14</v>
      </c>
      <c r="BI6" s="21">
        <f t="shared" si="7"/>
        <v>957.35</v>
      </c>
      <c r="BJ6" s="21">
        <f t="shared" si="7"/>
        <v>944.37</v>
      </c>
      <c r="BK6" s="21">
        <f t="shared" si="7"/>
        <v>966.33</v>
      </c>
      <c r="BL6" s="21">
        <f t="shared" si="7"/>
        <v>958.81</v>
      </c>
      <c r="BM6" s="21">
        <f t="shared" si="7"/>
        <v>1001.3</v>
      </c>
      <c r="BN6" s="21">
        <f t="shared" si="7"/>
        <v>1050.51</v>
      </c>
      <c r="BO6" s="21">
        <f t="shared" si="7"/>
        <v>747.84</v>
      </c>
      <c r="BP6" s="20" t="str">
        <f>IF(BP7="","",IF(BP7="-","【-】","【"&amp;SUBSTITUTE(TEXT(BP7,"#,##0.00"),"-","△")&amp;"】"))</f>
        <v>【669.11】</v>
      </c>
      <c r="BQ6" s="21">
        <f>IF(BQ7="",NA(),BQ7)</f>
        <v>54.59</v>
      </c>
      <c r="BR6" s="21">
        <f t="shared" ref="BR6:BZ6" si="8">IF(BR7="",NA(),BR7)</f>
        <v>52.01</v>
      </c>
      <c r="BS6" s="21">
        <f t="shared" si="8"/>
        <v>59.78</v>
      </c>
      <c r="BT6" s="21">
        <f t="shared" si="8"/>
        <v>55.3</v>
      </c>
      <c r="BU6" s="21">
        <f t="shared" si="8"/>
        <v>57.31</v>
      </c>
      <c r="BV6" s="21">
        <f t="shared" si="8"/>
        <v>81.739999999999995</v>
      </c>
      <c r="BW6" s="21">
        <f t="shared" si="8"/>
        <v>82.88</v>
      </c>
      <c r="BX6" s="21">
        <f t="shared" si="8"/>
        <v>81.88</v>
      </c>
      <c r="BY6" s="21">
        <f t="shared" si="8"/>
        <v>82.65</v>
      </c>
      <c r="BZ6" s="21">
        <f t="shared" si="8"/>
        <v>90.17</v>
      </c>
      <c r="CA6" s="20" t="str">
        <f>IF(CA7="","",IF(CA7="-","【-】","【"&amp;SUBSTITUTE(TEXT(CA7,"#,##0.00"),"-","△")&amp;"】"))</f>
        <v>【99.73】</v>
      </c>
      <c r="CB6" s="21">
        <f>IF(CB7="",NA(),CB7)</f>
        <v>282.16000000000003</v>
      </c>
      <c r="CC6" s="21">
        <f t="shared" ref="CC6:CK6" si="9">IF(CC7="",NA(),CC7)</f>
        <v>292.88</v>
      </c>
      <c r="CD6" s="21">
        <f t="shared" si="9"/>
        <v>256.82</v>
      </c>
      <c r="CE6" s="21">
        <f t="shared" si="9"/>
        <v>277.57</v>
      </c>
      <c r="CF6" s="21">
        <f t="shared" si="9"/>
        <v>268.12</v>
      </c>
      <c r="CG6" s="21">
        <f t="shared" si="9"/>
        <v>194.31</v>
      </c>
      <c r="CH6" s="21">
        <f t="shared" si="9"/>
        <v>190.99</v>
      </c>
      <c r="CI6" s="21">
        <f t="shared" si="9"/>
        <v>187.55</v>
      </c>
      <c r="CJ6" s="21">
        <f t="shared" si="9"/>
        <v>186.3</v>
      </c>
      <c r="CK6" s="21">
        <f t="shared" si="9"/>
        <v>173.17</v>
      </c>
      <c r="CL6" s="20" t="str">
        <f>IF(CL7="","",IF(CL7="-","【-】","【"&amp;SUBSTITUTE(TEXT(CL7,"#,##0.00"),"-","△")&amp;"】"))</f>
        <v>【134.98】</v>
      </c>
      <c r="CM6" s="21">
        <f>IF(CM7="",NA(),CM7)</f>
        <v>71.989999999999995</v>
      </c>
      <c r="CN6" s="21">
        <f t="shared" ref="CN6:CV6" si="10">IF(CN7="",NA(),CN7)</f>
        <v>81.09</v>
      </c>
      <c r="CO6" s="21">
        <f t="shared" si="10"/>
        <v>76.13</v>
      </c>
      <c r="CP6" s="21">
        <f t="shared" si="10"/>
        <v>56.36</v>
      </c>
      <c r="CQ6" s="21">
        <f t="shared" si="10"/>
        <v>52.3</v>
      </c>
      <c r="CR6" s="21">
        <f t="shared" si="10"/>
        <v>53.5</v>
      </c>
      <c r="CS6" s="21">
        <f t="shared" si="10"/>
        <v>52.58</v>
      </c>
      <c r="CT6" s="21">
        <f t="shared" si="10"/>
        <v>50.94</v>
      </c>
      <c r="CU6" s="21">
        <f t="shared" si="10"/>
        <v>50.53</v>
      </c>
      <c r="CV6" s="21">
        <f t="shared" si="10"/>
        <v>56.43</v>
      </c>
      <c r="CW6" s="20" t="str">
        <f>IF(CW7="","",IF(CW7="-","【-】","【"&amp;SUBSTITUTE(TEXT(CW7,"#,##0.00"),"-","△")&amp;"】"))</f>
        <v>【59.99】</v>
      </c>
      <c r="CX6" s="21">
        <f>IF(CX7="",NA(),CX7)</f>
        <v>91.43</v>
      </c>
      <c r="CY6" s="21">
        <f t="shared" ref="CY6:DG6" si="11">IF(CY7="",NA(),CY7)</f>
        <v>91.46</v>
      </c>
      <c r="CZ6" s="21">
        <f t="shared" si="11"/>
        <v>91.56</v>
      </c>
      <c r="DA6" s="21">
        <f t="shared" si="11"/>
        <v>91.61</v>
      </c>
      <c r="DB6" s="21">
        <f t="shared" si="11"/>
        <v>91.79</v>
      </c>
      <c r="DC6" s="21">
        <f t="shared" si="11"/>
        <v>83.51</v>
      </c>
      <c r="DD6" s="21">
        <f t="shared" si="11"/>
        <v>83.02</v>
      </c>
      <c r="DE6" s="21">
        <f t="shared" si="11"/>
        <v>82.55</v>
      </c>
      <c r="DF6" s="21">
        <f t="shared" si="11"/>
        <v>82.08</v>
      </c>
      <c r="DG6" s="21">
        <f t="shared" si="11"/>
        <v>91.07</v>
      </c>
      <c r="DH6" s="20" t="str">
        <f>IF(DH7="","",IF(DH7="-","【-】","【"&amp;SUBSTITUTE(TEXT(DH7,"#,##0.00"),"-","△")&amp;"】"))</f>
        <v>【95.72】</v>
      </c>
      <c r="DI6" s="21">
        <f>IF(DI7="",NA(),DI7)</f>
        <v>23.3</v>
      </c>
      <c r="DJ6" s="21">
        <f t="shared" ref="DJ6:DR6" si="12">IF(DJ7="",NA(),DJ7)</f>
        <v>26</v>
      </c>
      <c r="DK6" s="21">
        <f t="shared" si="12"/>
        <v>28.58</v>
      </c>
      <c r="DL6" s="21">
        <f t="shared" si="12"/>
        <v>31.19</v>
      </c>
      <c r="DM6" s="21">
        <f t="shared" si="12"/>
        <v>33</v>
      </c>
      <c r="DN6" s="21">
        <f t="shared" si="12"/>
        <v>21.16</v>
      </c>
      <c r="DO6" s="21">
        <f t="shared" si="12"/>
        <v>15.95</v>
      </c>
      <c r="DP6" s="21">
        <f t="shared" si="12"/>
        <v>15.85</v>
      </c>
      <c r="DQ6" s="21">
        <f t="shared" si="12"/>
        <v>12.7</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1.5</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0.15</v>
      </c>
      <c r="EO6" s="20" t="str">
        <f>IF(EO7="","",IF(EO7="-","【-】","【"&amp;SUBSTITUTE(TEXT(EO7,"#,##0.00"),"-","△")&amp;"】"))</f>
        <v>【0.24】</v>
      </c>
    </row>
    <row r="7" spans="1:148" s="22" customFormat="1" x14ac:dyDescent="0.15">
      <c r="A7" s="14"/>
      <c r="B7" s="23">
        <v>2021</v>
      </c>
      <c r="C7" s="23">
        <v>162078</v>
      </c>
      <c r="D7" s="23">
        <v>46</v>
      </c>
      <c r="E7" s="23">
        <v>17</v>
      </c>
      <c r="F7" s="23">
        <v>1</v>
      </c>
      <c r="G7" s="23">
        <v>0</v>
      </c>
      <c r="H7" s="23" t="s">
        <v>96</v>
      </c>
      <c r="I7" s="23" t="s">
        <v>97</v>
      </c>
      <c r="J7" s="23" t="s">
        <v>98</v>
      </c>
      <c r="K7" s="23" t="s">
        <v>99</v>
      </c>
      <c r="L7" s="23" t="s">
        <v>100</v>
      </c>
      <c r="M7" s="23" t="s">
        <v>101</v>
      </c>
      <c r="N7" s="24" t="s">
        <v>102</v>
      </c>
      <c r="O7" s="24">
        <v>56.66</v>
      </c>
      <c r="P7" s="24">
        <v>41.02</v>
      </c>
      <c r="Q7" s="24">
        <v>79.5</v>
      </c>
      <c r="R7" s="24">
        <v>3006</v>
      </c>
      <c r="S7" s="24">
        <v>40497</v>
      </c>
      <c r="T7" s="24">
        <v>426.31</v>
      </c>
      <c r="U7" s="24">
        <v>94.99</v>
      </c>
      <c r="V7" s="24">
        <v>16555</v>
      </c>
      <c r="W7" s="24">
        <v>5.82</v>
      </c>
      <c r="X7" s="24">
        <v>2844.5</v>
      </c>
      <c r="Y7" s="24">
        <v>102.71</v>
      </c>
      <c r="Z7" s="24">
        <v>101.38</v>
      </c>
      <c r="AA7" s="24">
        <v>103.23</v>
      </c>
      <c r="AB7" s="24">
        <v>102.79</v>
      </c>
      <c r="AC7" s="24">
        <v>103.3</v>
      </c>
      <c r="AD7" s="24">
        <v>108.11</v>
      </c>
      <c r="AE7" s="24">
        <v>104.14</v>
      </c>
      <c r="AF7" s="24">
        <v>106.57</v>
      </c>
      <c r="AG7" s="24">
        <v>107.21</v>
      </c>
      <c r="AH7" s="24">
        <v>106.22</v>
      </c>
      <c r="AI7" s="24">
        <v>107.02</v>
      </c>
      <c r="AJ7" s="24">
        <v>0</v>
      </c>
      <c r="AK7" s="24">
        <v>0</v>
      </c>
      <c r="AL7" s="24">
        <v>0</v>
      </c>
      <c r="AM7" s="24">
        <v>0</v>
      </c>
      <c r="AN7" s="24">
        <v>0</v>
      </c>
      <c r="AO7" s="24">
        <v>86.54</v>
      </c>
      <c r="AP7" s="24">
        <v>73.180000000000007</v>
      </c>
      <c r="AQ7" s="24">
        <v>53.44</v>
      </c>
      <c r="AR7" s="24">
        <v>43.71</v>
      </c>
      <c r="AS7" s="24">
        <v>18.010000000000002</v>
      </c>
      <c r="AT7" s="24">
        <v>3.09</v>
      </c>
      <c r="AU7" s="24">
        <v>-5.76</v>
      </c>
      <c r="AV7" s="24">
        <v>-6.21</v>
      </c>
      <c r="AW7" s="24">
        <v>-16.190000000000001</v>
      </c>
      <c r="AX7" s="24">
        <v>-15.7</v>
      </c>
      <c r="AY7" s="24">
        <v>11.22</v>
      </c>
      <c r="AZ7" s="24">
        <v>62.25</v>
      </c>
      <c r="BA7" s="24">
        <v>52.32</v>
      </c>
      <c r="BB7" s="24">
        <v>47.03</v>
      </c>
      <c r="BC7" s="24">
        <v>40.67</v>
      </c>
      <c r="BD7" s="24">
        <v>59.4</v>
      </c>
      <c r="BE7" s="24">
        <v>71.39</v>
      </c>
      <c r="BF7" s="24">
        <v>1207.03</v>
      </c>
      <c r="BG7" s="24">
        <v>1176.96</v>
      </c>
      <c r="BH7" s="24">
        <v>787.14</v>
      </c>
      <c r="BI7" s="24">
        <v>957.35</v>
      </c>
      <c r="BJ7" s="24">
        <v>944.37</v>
      </c>
      <c r="BK7" s="24">
        <v>966.33</v>
      </c>
      <c r="BL7" s="24">
        <v>958.81</v>
      </c>
      <c r="BM7" s="24">
        <v>1001.3</v>
      </c>
      <c r="BN7" s="24">
        <v>1050.51</v>
      </c>
      <c r="BO7" s="24">
        <v>747.84</v>
      </c>
      <c r="BP7" s="24">
        <v>669.11</v>
      </c>
      <c r="BQ7" s="24">
        <v>54.59</v>
      </c>
      <c r="BR7" s="24">
        <v>52.01</v>
      </c>
      <c r="BS7" s="24">
        <v>59.78</v>
      </c>
      <c r="BT7" s="24">
        <v>55.3</v>
      </c>
      <c r="BU7" s="24">
        <v>57.31</v>
      </c>
      <c r="BV7" s="24">
        <v>81.739999999999995</v>
      </c>
      <c r="BW7" s="24">
        <v>82.88</v>
      </c>
      <c r="BX7" s="24">
        <v>81.88</v>
      </c>
      <c r="BY7" s="24">
        <v>82.65</v>
      </c>
      <c r="BZ7" s="24">
        <v>90.17</v>
      </c>
      <c r="CA7" s="24">
        <v>99.73</v>
      </c>
      <c r="CB7" s="24">
        <v>282.16000000000003</v>
      </c>
      <c r="CC7" s="24">
        <v>292.88</v>
      </c>
      <c r="CD7" s="24">
        <v>256.82</v>
      </c>
      <c r="CE7" s="24">
        <v>277.57</v>
      </c>
      <c r="CF7" s="24">
        <v>268.12</v>
      </c>
      <c r="CG7" s="24">
        <v>194.31</v>
      </c>
      <c r="CH7" s="24">
        <v>190.99</v>
      </c>
      <c r="CI7" s="24">
        <v>187.55</v>
      </c>
      <c r="CJ7" s="24">
        <v>186.3</v>
      </c>
      <c r="CK7" s="24">
        <v>173.17</v>
      </c>
      <c r="CL7" s="24">
        <v>134.97999999999999</v>
      </c>
      <c r="CM7" s="24">
        <v>71.989999999999995</v>
      </c>
      <c r="CN7" s="24">
        <v>81.09</v>
      </c>
      <c r="CO7" s="24">
        <v>76.13</v>
      </c>
      <c r="CP7" s="24">
        <v>56.36</v>
      </c>
      <c r="CQ7" s="24">
        <v>52.3</v>
      </c>
      <c r="CR7" s="24">
        <v>53.5</v>
      </c>
      <c r="CS7" s="24">
        <v>52.58</v>
      </c>
      <c r="CT7" s="24">
        <v>50.94</v>
      </c>
      <c r="CU7" s="24">
        <v>50.53</v>
      </c>
      <c r="CV7" s="24">
        <v>56.43</v>
      </c>
      <c r="CW7" s="24">
        <v>59.99</v>
      </c>
      <c r="CX7" s="24">
        <v>91.43</v>
      </c>
      <c r="CY7" s="24">
        <v>91.46</v>
      </c>
      <c r="CZ7" s="24">
        <v>91.56</v>
      </c>
      <c r="DA7" s="24">
        <v>91.61</v>
      </c>
      <c r="DB7" s="24">
        <v>91.79</v>
      </c>
      <c r="DC7" s="24">
        <v>83.51</v>
      </c>
      <c r="DD7" s="24">
        <v>83.02</v>
      </c>
      <c r="DE7" s="24">
        <v>82.55</v>
      </c>
      <c r="DF7" s="24">
        <v>82.08</v>
      </c>
      <c r="DG7" s="24">
        <v>91.07</v>
      </c>
      <c r="DH7" s="24">
        <v>95.72</v>
      </c>
      <c r="DI7" s="24">
        <v>23.3</v>
      </c>
      <c r="DJ7" s="24">
        <v>26</v>
      </c>
      <c r="DK7" s="24">
        <v>28.58</v>
      </c>
      <c r="DL7" s="24">
        <v>31.19</v>
      </c>
      <c r="DM7" s="24">
        <v>33</v>
      </c>
      <c r="DN7" s="24">
        <v>21.16</v>
      </c>
      <c r="DO7" s="24">
        <v>15.95</v>
      </c>
      <c r="DP7" s="24">
        <v>15.85</v>
      </c>
      <c r="DQ7" s="24">
        <v>12.7</v>
      </c>
      <c r="DR7" s="24">
        <v>23.54</v>
      </c>
      <c r="DS7" s="24">
        <v>38.17</v>
      </c>
      <c r="DT7" s="24">
        <v>0</v>
      </c>
      <c r="DU7" s="24">
        <v>0</v>
      </c>
      <c r="DV7" s="24">
        <v>0</v>
      </c>
      <c r="DW7" s="24">
        <v>0</v>
      </c>
      <c r="DX7" s="24">
        <v>0</v>
      </c>
      <c r="DY7" s="24">
        <v>0</v>
      </c>
      <c r="DZ7" s="24">
        <v>0</v>
      </c>
      <c r="EA7" s="24">
        <v>0</v>
      </c>
      <c r="EB7" s="24">
        <v>0</v>
      </c>
      <c r="EC7" s="24">
        <v>1.5</v>
      </c>
      <c r="ED7" s="24">
        <v>6.54</v>
      </c>
      <c r="EE7" s="24">
        <v>0</v>
      </c>
      <c r="EF7" s="24">
        <v>0</v>
      </c>
      <c r="EG7" s="24">
        <v>0</v>
      </c>
      <c r="EH7" s="24">
        <v>0</v>
      </c>
      <c r="EI7" s="24">
        <v>0</v>
      </c>
      <c r="EJ7" s="24">
        <v>0.16</v>
      </c>
      <c r="EK7" s="24">
        <v>0.13</v>
      </c>
      <c r="EL7" s="24">
        <v>0.15</v>
      </c>
      <c r="EM7" s="24">
        <v>1.65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2023-01-20T07:50:55Z</cp:lastPrinted>
  <dcterms:created xsi:type="dcterms:W3CDTF">2023-01-12T23:29:58Z</dcterms:created>
  <dcterms:modified xsi:type="dcterms:W3CDTF">2023-02-17T08:12:04Z</dcterms:modified>
  <cp:category/>
</cp:coreProperties>
</file>