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4\R050106経営比較分析表の分析等について（依頼）\03_市町村より回答→ＨＰ掲載\06黒部市\下水道（法適用）\"/>
    </mc:Choice>
  </mc:AlternateContent>
  <xr:revisionPtr revIDLastSave="0" documentId="13_ncr:1_{812CF0AB-4856-4908-936C-9FD322774222}" xr6:coauthVersionLast="36" xr6:coauthVersionMax="36" xr10:uidLastSave="{00000000-0000-0000-0000-000000000000}"/>
  <workbookProtection workbookAlgorithmName="SHA-512" workbookHashValue="CzoKKT6oQprQZtWWOziGnPo1j6bTdQ7r6qIIx/JH6I9azXLGJ+jfkF6ht2xlUSjHDS1HsECjchYER9/ZWgmvoA==" workbookSaltValue="zhKYI/1h3LY7FK/EGiTTl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Q6" i="5"/>
  <c r="P6" i="5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BB10" i="4"/>
  <c r="AD10" i="4"/>
  <c r="W10" i="4"/>
  <c r="P10" i="4"/>
  <c r="BB8" i="4"/>
  <c r="AT8" i="4"/>
  <c r="AL8" i="4"/>
  <c r="AD8" i="4"/>
  <c r="B8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<sst xmlns="http://schemas.openxmlformats.org/spreadsheetml/2006/main" count="231" uniqueCount="117">
  <si>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</si>
  <si>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</si>
  <si>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</si>
  <si>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</si>
  <si>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</si>
  <si>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</si>
  <si>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</si>
  <si>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</si>
  <si>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</si>
  <si>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</si>
  <si>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</si>
  <si>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</si>
  <si>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</si>
  <si>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</si>
  <si>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</si>
  <si>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</si>
  <si>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</si>
  <si>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</si>
  <si>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</si>
  <si>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</si>
  <si>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</si>
  <si>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</si>
  <si>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</si>
  <si>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</si>
  <si>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</si>
  <si>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</si>
  <si>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</si>
  <si>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</si>
  <si>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</si>
  <si>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</si>
  <si>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</si>
  <si>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</si>
  <si>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</si>
  <si>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</si>
  <si>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</si>
  <si>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</si>
  <si>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</si>
  <si>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</si>
  <si>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</si>
  <si>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</si>
  <si>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</si>
  <si>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</si>
  <si>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</si>
  <si>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</si>
  <si>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</si>
  <si>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</si>
  <si>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</si>
  <si>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</si>
  <si>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</si>
  <si>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</si>
  <si>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</si>
  <si>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</si>
  <si>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</si>
  <si>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</si>
  <si>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</si>
  <si>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</si>
  <si>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</si>
  <si>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</si>
  <si>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</si>
  <si>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</si>
  <si>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</si>
  <si>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</si>
  <si>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</si>
  <si>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</si>
  <si>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</si>
  <si>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</si>
  <si>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</si>
  <si>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</si>
  <si>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</si>
  <si>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</si>
  <si>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</si>
  <si>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</si>
  <si>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</si>
  <si>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</si>
  <si>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</si>
  <si>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</si>
  <si>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</si>
  <si>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</si>
  <si>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</si>
  <si>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</si>
  <si>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</si>
  <si>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</si>
  <si>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</si>
  <si>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</si>
  <si>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</si>
  <si>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</si>
  <si>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</si>
  <si>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</si>
  <si>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</si>
  <si>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</si>
  <si>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</si>
  <si>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</si>
  <si>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</si>
  <si>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</si>
  <si>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</si>
  <si>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</si>
  <si>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黒部市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</si>
  <si>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</si>
  <si>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</si>
  <si>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</si>
  <si>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</si>
  <si>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</si>
  <si>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</si>
  <si>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</si>
  <si>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</si>
  <si>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</si>
  <si>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</si>
  <si>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</si>
  <si>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</si>
  <si>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</si>
  <si>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</si>
  <si>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</si>
  <si>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</si>
  <si>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</si>
  <si>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当市における特定環境保全下水道事業の創設は昭和61年であることから、法定耐用年数を経過した管渠等はない。
有形固定資産減価償却率は上昇傾向にあるものの全国平均値、類似団体平均値よりも低い状況にある。
今後、効率的な施設の管理と持続的な処理機能を確保するため、計画的に設備更新を行う必要がある。</t>
    <phoneticPr fontId="4"/>
  </si>
  <si>
    <r>
      <t xml:space="preserve">経常収支比率について、令和３年度は黒字となっており、かつ累積欠損金は発生していない。
流動比率については、現在類似団体よりも高い水準であるものの、近年建設改良工事を多く実施しているため、今後企業債償還が増加し、流動負債が増加する見込である。
</t>
    </r>
    <r>
      <rPr>
        <sz val="11"/>
        <rFont val="ＭＳ ゴシック"/>
        <family val="3"/>
        <charset val="128"/>
      </rPr>
      <t xml:space="preserve">
企業債残高対事業規模比率については、企業債償還の一般会計負担額が減少したことが要因である。
経費回収率については、汚水処理費が増加したことが要因である。
施設利用率については、平均処理水量が増加したため比率が増加している。
水洗化率については、類似団体よりも高い数値であり、効率的な施設の運用により、公共用下水域の水質保全を図っている。</t>
    </r>
    <rPh sb="181" eb="186">
      <t>オスイショリヒ</t>
    </rPh>
    <rPh sb="187" eb="189">
      <t>ゾウカ</t>
    </rPh>
    <rPh sb="194" eb="196">
      <t>ヨウイン</t>
    </rPh>
    <rPh sb="213" eb="215">
      <t>ヘイキン</t>
    </rPh>
    <rPh sb="215" eb="217">
      <t>ショリ</t>
    </rPh>
    <rPh sb="217" eb="219">
      <t>スイリョウ</t>
    </rPh>
    <rPh sb="220" eb="222">
      <t>ゾウカ</t>
    </rPh>
    <rPh sb="229" eb="231">
      <t>ゾウカ</t>
    </rPh>
    <phoneticPr fontId="4"/>
  </si>
  <si>
    <r>
      <t>将来の人口減少による使用料収入の減、施設の老朽化等に伴う更新に備えた財源の確保を図る観点から、使用料</t>
    </r>
    <r>
      <rPr>
        <sz val="11"/>
        <rFont val="ＭＳ ゴシック"/>
        <family val="3"/>
        <charset val="128"/>
      </rPr>
      <t>改定を実施し、</t>
    </r>
    <r>
      <rPr>
        <sz val="11"/>
        <color theme="1"/>
        <rFont val="ＭＳ ゴシック"/>
        <family val="3"/>
        <charset val="128"/>
      </rPr>
      <t>改定以降も、5年毎に使用料の見直しを行うこととしており、経営基盤の強化と持続可能な事業運営に努める。</t>
    </r>
    <rPh sb="53" eb="5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</si>
</sst>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059-83B4-F460B455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0.06</c:v>
                </c:pt>
                <c:pt idx="2">
                  <c:v>0.04</c:v>
                </c:pt>
                <c:pt idx="3">
                  <c:v>0.06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7-4059-83B4-F460B455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43.49</c:v>
                </c:pt>
                <c:pt idx="1">
                  <c:v>46.8</c:v>
                </c:pt>
                <c:pt idx="2">
                  <c:v>58.77</c:v>
                </c:pt>
                <c:pt idx="3">
                  <c:v>45.91</c:v>
                </c:pt>
                <c:pt idx="4">
                  <c:v>46.74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0-4A2E-831D-62911D7D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42.38</c:v>
                </c:pt>
                <c:pt idx="1">
                  <c:v>46.17</c:v>
                </c:pt>
                <c:pt idx="2">
                  <c:v>45.68</c:v>
                </c:pt>
                <c:pt idx="3">
                  <c:v>45.87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0-4A2E-831D-62911D7D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90.93</c:v>
                </c:pt>
                <c:pt idx="1">
                  <c:v>92.01</c:v>
                </c:pt>
                <c:pt idx="2">
                  <c:v>93.71</c:v>
                </c:pt>
                <c:pt idx="3">
                  <c:v>94.9</c:v>
                </c:pt>
                <c:pt idx="4">
                  <c:v>94.79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A-4705-B4EF-330D3D09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87.01</c:v>
                </c:pt>
                <c:pt idx="1">
                  <c:v>87.84</c:v>
                </c:pt>
                <c:pt idx="2">
                  <c:v>87.96</c:v>
                </c:pt>
                <c:pt idx="3">
                  <c:v>87.65</c:v>
                </c:pt>
                <c:pt idx="4">
                  <c:v>88.15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A-4705-B4EF-330D3D09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101.18</c:v>
                </c:pt>
                <c:pt idx="1">
                  <c:v>100.18</c:v>
                </c:pt>
                <c:pt idx="2">
                  <c:v>101.01</c:v>
                </c:pt>
                <c:pt idx="3">
                  <c:v>101.09</c:v>
                </c:pt>
                <c:pt idx="4">
                  <c:v>101.01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3-4792-A4F4-78D33E97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103.61</c:v>
                </c:pt>
                <c:pt idx="1">
                  <c:v>102.95</c:v>
                </c:pt>
                <c:pt idx="2">
                  <c:v>103.34</c:v>
                </c:pt>
                <c:pt idx="3">
                  <c:v>102.7</c:v>
                </c:pt>
                <c:pt idx="4">
                  <c:v>104.11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3-4792-A4F4-78D33E97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19.190000000000001</c:v>
                </c:pt>
                <c:pt idx="1">
                  <c:v>21.01</c:v>
                </c:pt>
                <c:pt idx="2">
                  <c:v>22.93</c:v>
                </c:pt>
                <c:pt idx="3">
                  <c:v>24.53</c:v>
                </c:pt>
                <c:pt idx="4">
                  <c:v>26.58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2-4786-B933-34BAF811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28.59</c:v>
                </c:pt>
                <c:pt idx="1">
                  <c:v>26.56</c:v>
                </c:pt>
                <c:pt idx="2">
                  <c:v>27.82</c:v>
                </c:pt>
                <c:pt idx="3">
                  <c:v>29.24</c:v>
                </c:pt>
                <c:pt idx="4">
                  <c:v>31.73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2-4786-B933-34BAF811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1-476F-B47A-A2758004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1-476F-B47A-A2758004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E-48AF-A130-64ABD3B7B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80.63</c:v>
                </c:pt>
                <c:pt idx="1">
                  <c:v>27.02</c:v>
                </c:pt>
                <c:pt idx="2">
                  <c:v>29.74</c:v>
                </c:pt>
                <c:pt idx="3">
                  <c:v>48.2</c:v>
                </c:pt>
                <c:pt idx="4">
                  <c:v>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E-48AF-A130-64ABD3B7B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160.91999999999999</c:v>
                </c:pt>
                <c:pt idx="1">
                  <c:v>149.18</c:v>
                </c:pt>
                <c:pt idx="2">
                  <c:v>154.08000000000001</c:v>
                </c:pt>
                <c:pt idx="3">
                  <c:v>145.31</c:v>
                </c:pt>
                <c:pt idx="4">
                  <c:v>151.26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D-49EE-966A-9056CF13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70.92</c:v>
                </c:pt>
                <c:pt idx="1">
                  <c:v>60.67</c:v>
                </c:pt>
                <c:pt idx="2">
                  <c:v>53.44</c:v>
                </c:pt>
                <c:pt idx="3">
                  <c:v>46.85</c:v>
                </c:pt>
                <c:pt idx="4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D-49EE-966A-9056CF13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1618.38</c:v>
                </c:pt>
                <c:pt idx="1">
                  <c:v>1631.39</c:v>
                </c:pt>
                <c:pt idx="2">
                  <c:v>1016.01</c:v>
                </c:pt>
                <c:pt idx="3">
                  <c:v>1524.47</c:v>
                </c:pt>
                <c:pt idx="4">
                  <c:v>1466.82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C-4C77-B8AC-76B44A55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1144.94</c:v>
                </c:pt>
                <c:pt idx="1">
                  <c:v>1252.71</c:v>
                </c:pt>
                <c:pt idx="2">
                  <c:v>1267.3900000000001</c:v>
                </c:pt>
                <c:pt idx="3">
                  <c:v>1268.6300000000001</c:v>
                </c:pt>
                <c:pt idx="4">
                  <c:v>1283.69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C-4C77-B8AC-76B44A55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86.79</c:v>
                </c:pt>
                <c:pt idx="1">
                  <c:v>91.79</c:v>
                </c:pt>
                <c:pt idx="2">
                  <c:v>84.7</c:v>
                </c:pt>
                <c:pt idx="3">
                  <c:v>86.95</c:v>
                </c:pt>
                <c:pt idx="4">
                  <c:v>90.14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8-461D-AACB-FB6945B70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88.16</c:v>
                </c:pt>
                <c:pt idx="1">
                  <c:v>87.03</c:v>
                </c:pt>
                <c:pt idx="2">
                  <c:v>84.3</c:v>
                </c:pt>
                <c:pt idx="3">
                  <c:v>82.88</c:v>
                </c:pt>
                <c:pt idx="4">
                  <c:v>82.53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8-461D-AACB-FB6945B70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160.86000000000001</c:v>
                </c:pt>
                <c:pt idx="3">
                  <c:v>161.51</c:v>
                </c:pt>
                <c:pt idx="4">
                  <c:v>152.85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D0-9FDD-BF964B13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173.89</c:v>
                </c:pt>
                <c:pt idx="1">
                  <c:v>177.02</c:v>
                </c:pt>
                <c:pt idx="2">
                  <c:v>185.47</c:v>
                </c:pt>
                <c:pt idx="3">
                  <c:v>187.76</c:v>
                </c:pt>
                <c:pt idx="4">
                  <c:v>190.48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6-47D0-9FDD-BF964B13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6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黒部市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40497</v>
      </c>
      <c r="AM8" s="42"/>
      <c r="AN8" s="42"/>
      <c r="AO8" s="42"/>
      <c r="AP8" s="42"/>
      <c r="AQ8" s="42"/>
      <c r="AR8" s="42"/>
      <c r="AS8" s="42"/>
      <c r="AT8" s="35">
        <f>データ!T6</f>
        <v>426.31</v>
      </c>
      <c r="AU8" s="35"/>
      <c r="AV8" s="35"/>
      <c r="AW8" s="35"/>
      <c r="AX8" s="35"/>
      <c r="AY8" s="35"/>
      <c r="AZ8" s="35"/>
      <c r="BA8" s="35"/>
      <c r="BB8" s="35">
        <f>データ!U6</f>
        <v>94.99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52.09</v>
      </c>
      <c r="J10" s="35"/>
      <c r="K10" s="35"/>
      <c r="L10" s="35"/>
      <c r="M10" s="35"/>
      <c r="N10" s="35"/>
      <c r="O10" s="35"/>
      <c r="P10" s="35">
        <f>データ!P6</f>
        <v>24.52</v>
      </c>
      <c r="Q10" s="35"/>
      <c r="R10" s="35"/>
      <c r="S10" s="35"/>
      <c r="T10" s="35"/>
      <c r="U10" s="35"/>
      <c r="V10" s="35"/>
      <c r="W10" s="35">
        <f>データ!Q6</f>
        <v>93.8</v>
      </c>
      <c r="X10" s="35"/>
      <c r="Y10" s="35"/>
      <c r="Z10" s="35"/>
      <c r="AA10" s="35"/>
      <c r="AB10" s="35"/>
      <c r="AC10" s="35"/>
      <c r="AD10" s="42">
        <f>データ!R6</f>
        <v>3006</v>
      </c>
      <c r="AE10" s="42"/>
      <c r="AF10" s="42"/>
      <c r="AG10" s="42"/>
      <c r="AH10" s="42"/>
      <c r="AI10" s="42"/>
      <c r="AJ10" s="42"/>
      <c r="AK10" s="2"/>
      <c r="AL10" s="42">
        <f>データ!V6</f>
        <v>9898</v>
      </c>
      <c r="AM10" s="42"/>
      <c r="AN10" s="42"/>
      <c r="AO10" s="42"/>
      <c r="AP10" s="42"/>
      <c r="AQ10" s="42"/>
      <c r="AR10" s="42"/>
      <c r="AS10" s="42"/>
      <c r="AT10" s="35">
        <f>データ!W6</f>
        <v>3.49</v>
      </c>
      <c r="AU10" s="35"/>
      <c r="AV10" s="35"/>
      <c r="AW10" s="35"/>
      <c r="AX10" s="35"/>
      <c r="AY10" s="35"/>
      <c r="AZ10" s="35"/>
      <c r="BA10" s="35"/>
      <c r="BB10" s="35">
        <f>データ!X6</f>
        <v>2836.1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116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g82G/3lzk9ems3vYevbLPsM/aMUTZq1kVOB7uaB0PorSSQ4R8/TRDYeqedn1lN033+Rv/D590+v50s7SF9xOJg==" saltValue="CFX7d/R1TFpKptkyTcQT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162078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黒部市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52.09</v>
      </c>
      <c r="P6" s="20">
        <f t="shared" si="3"/>
        <v>24.52</v>
      </c>
      <c r="Q6" s="20">
        <f t="shared" si="3"/>
        <v>93.8</v>
      </c>
      <c r="R6" s="20">
        <f t="shared" si="3"/>
        <v>3006</v>
      </c>
      <c r="S6" s="20">
        <f t="shared" si="3"/>
        <v>40497</v>
      </c>
      <c r="T6" s="20">
        <f t="shared" si="3"/>
        <v>426.31</v>
      </c>
      <c r="U6" s="20">
        <f t="shared" si="3"/>
        <v>94.99</v>
      </c>
      <c r="V6" s="20">
        <f t="shared" si="3"/>
        <v>9898</v>
      </c>
      <c r="W6" s="20">
        <f t="shared" si="3"/>
        <v>3.49</v>
      </c>
      <c r="X6" s="20">
        <f t="shared" si="3"/>
        <v>2836.1</v>
      </c>
      <c r="Y6" s="21">
        <f>IF(Y7="",NA(),Y7)</f>
        <v>101.18</v>
      </c>
      <c r="Z6" s="21">
        <f t="shared" ref="Z6:AH6" si="4">IF(Z7="",NA(),Z7)</f>
        <v>100.18</v>
      </c>
      <c r="AA6" s="21">
        <f t="shared" si="4"/>
        <v>101.01</v>
      </c>
      <c r="AB6" s="21">
        <f t="shared" si="4"/>
        <v>101.09</v>
      </c>
      <c r="AC6" s="21">
        <f t="shared" si="4"/>
        <v>101.01</v>
      </c>
      <c r="AD6" s="21">
        <f t="shared" si="4"/>
        <v>103.61</v>
      </c>
      <c r="AE6" s="21">
        <f t="shared" si="4"/>
        <v>102.95</v>
      </c>
      <c r="AF6" s="21">
        <f t="shared" si="4"/>
        <v>103.34</v>
      </c>
      <c r="AG6" s="21">
        <f t="shared" si="4"/>
        <v>102.7</v>
      </c>
      <c r="AH6" s="21">
        <f t="shared" si="4"/>
        <v>104.11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80.63</v>
      </c>
      <c r="AP6" s="21">
        <f t="shared" si="5"/>
        <v>27.02</v>
      </c>
      <c r="AQ6" s="21">
        <f t="shared" si="5"/>
        <v>29.74</v>
      </c>
      <c r="AR6" s="21">
        <f t="shared" si="5"/>
        <v>48.2</v>
      </c>
      <c r="AS6" s="21">
        <f t="shared" si="5"/>
        <v>46.91</v>
      </c>
      <c r="AT6" s="20" t="str">
        <f>IF(AT7="","",IF(AT7="-","【-】","【"&amp;SUBSTITUTE(TEXT(AT7,"#,##0.00"),"-","△")&amp;"】"))</f>
        <v>【63.89】</v>
      </c>
      <c r="AU6" s="21">
        <f>IF(AU7="",NA(),AU7)</f>
        <v>160.91999999999999</v>
      </c>
      <c r="AV6" s="21">
        <f t="shared" ref="AV6:BD6" si="6">IF(AV7="",NA(),AV7)</f>
        <v>149.18</v>
      </c>
      <c r="AW6" s="21">
        <f t="shared" si="6"/>
        <v>154.08000000000001</v>
      </c>
      <c r="AX6" s="21">
        <f t="shared" si="6"/>
        <v>145.31</v>
      </c>
      <c r="AY6" s="21">
        <f t="shared" si="6"/>
        <v>151.26</v>
      </c>
      <c r="AZ6" s="21">
        <f t="shared" si="6"/>
        <v>70.92</v>
      </c>
      <c r="BA6" s="21">
        <f t="shared" si="6"/>
        <v>60.67</v>
      </c>
      <c r="BB6" s="21">
        <f t="shared" si="6"/>
        <v>53.44</v>
      </c>
      <c r="BC6" s="21">
        <f t="shared" si="6"/>
        <v>46.85</v>
      </c>
      <c r="BD6" s="21">
        <f t="shared" si="6"/>
        <v>44.35</v>
      </c>
      <c r="BE6" s="20" t="str">
        <f>IF(BE7="","",IF(BE7="-","【-】","【"&amp;SUBSTITUTE(TEXT(BE7,"#,##0.00"),"-","△")&amp;"】"))</f>
        <v>【44.07】</v>
      </c>
      <c r="BF6" s="21">
        <f>IF(BF7="",NA(),BF7)</f>
        <v>1618.38</v>
      </c>
      <c r="BG6" s="21">
        <f t="shared" ref="BG6:BO6" si="7">IF(BG7="",NA(),BG7)</f>
        <v>1631.39</v>
      </c>
      <c r="BH6" s="21">
        <f t="shared" si="7"/>
        <v>1016.01</v>
      </c>
      <c r="BI6" s="21">
        <f t="shared" si="7"/>
        <v>1524.47</v>
      </c>
      <c r="BJ6" s="21">
        <f t="shared" si="7"/>
        <v>1466.82</v>
      </c>
      <c r="BK6" s="21">
        <f t="shared" si="7"/>
        <v>1144.94</v>
      </c>
      <c r="BL6" s="21">
        <f t="shared" si="7"/>
        <v>1252.71</v>
      </c>
      <c r="BM6" s="21">
        <f t="shared" si="7"/>
        <v>1267.3900000000001</v>
      </c>
      <c r="BN6" s="21">
        <f t="shared" si="7"/>
        <v>1268.6300000000001</v>
      </c>
      <c r="BO6" s="21">
        <f t="shared" si="7"/>
        <v>1283.69</v>
      </c>
      <c r="BP6" s="20" t="str">
        <f>IF(BP7="","",IF(BP7="-","【-】","【"&amp;SUBSTITUTE(TEXT(BP7,"#,##0.00"),"-","△")&amp;"】"))</f>
        <v>【1,201.79】</v>
      </c>
      <c r="BQ6" s="21">
        <f>IF(BQ7="",NA(),BQ7)</f>
        <v>86.79</v>
      </c>
      <c r="BR6" s="21">
        <f t="shared" ref="BR6:BZ6" si="8">IF(BR7="",NA(),BR7)</f>
        <v>91.79</v>
      </c>
      <c r="BS6" s="21">
        <f t="shared" si="8"/>
        <v>84.7</v>
      </c>
      <c r="BT6" s="21">
        <f t="shared" si="8"/>
        <v>86.95</v>
      </c>
      <c r="BU6" s="21">
        <f t="shared" si="8"/>
        <v>90.14</v>
      </c>
      <c r="BV6" s="21">
        <f t="shared" si="8"/>
        <v>88.16</v>
      </c>
      <c r="BW6" s="21">
        <f t="shared" si="8"/>
        <v>87.03</v>
      </c>
      <c r="BX6" s="21">
        <f t="shared" si="8"/>
        <v>84.3</v>
      </c>
      <c r="BY6" s="21">
        <f t="shared" si="8"/>
        <v>82.88</v>
      </c>
      <c r="BZ6" s="21">
        <f t="shared" si="8"/>
        <v>82.53</v>
      </c>
      <c r="CA6" s="20" t="str">
        <f>IF(CA7="","",IF(CA7="-","【-】","【"&amp;SUBSTITUTE(TEXT(CA7,"#,##0.00"),"-","△")&amp;"】"))</f>
        <v>【75.31】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160.86000000000001</v>
      </c>
      <c r="CE6" s="21">
        <f t="shared" si="9"/>
        <v>161.51</v>
      </c>
      <c r="CF6" s="21">
        <f t="shared" si="9"/>
        <v>152.85</v>
      </c>
      <c r="CG6" s="21">
        <f t="shared" si="9"/>
        <v>173.89</v>
      </c>
      <c r="CH6" s="21">
        <f t="shared" si="9"/>
        <v>177.02</v>
      </c>
      <c r="CI6" s="21">
        <f t="shared" si="9"/>
        <v>185.47</v>
      </c>
      <c r="CJ6" s="21">
        <f t="shared" si="9"/>
        <v>187.76</v>
      </c>
      <c r="CK6" s="21">
        <f t="shared" si="9"/>
        <v>190.48</v>
      </c>
      <c r="CL6" s="20" t="str">
        <f>IF(CL7="","",IF(CL7="-","【-】","【"&amp;SUBSTITUTE(TEXT(CL7,"#,##0.00"),"-","△")&amp;"】"))</f>
        <v>【216.39】</v>
      </c>
      <c r="CM6" s="21">
        <f>IF(CM7="",NA(),CM7)</f>
        <v>43.49</v>
      </c>
      <c r="CN6" s="21">
        <f t="shared" ref="CN6:CV6" si="10">IF(CN7="",NA(),CN7)</f>
        <v>46.8</v>
      </c>
      <c r="CO6" s="21">
        <f t="shared" si="10"/>
        <v>58.77</v>
      </c>
      <c r="CP6" s="21">
        <f t="shared" si="10"/>
        <v>45.91</v>
      </c>
      <c r="CQ6" s="21">
        <f t="shared" si="10"/>
        <v>46.74</v>
      </c>
      <c r="CR6" s="21">
        <f t="shared" si="10"/>
        <v>42.38</v>
      </c>
      <c r="CS6" s="21">
        <f t="shared" si="10"/>
        <v>46.17</v>
      </c>
      <c r="CT6" s="21">
        <f t="shared" si="10"/>
        <v>45.68</v>
      </c>
      <c r="CU6" s="21">
        <f t="shared" si="10"/>
        <v>45.87</v>
      </c>
      <c r="CV6" s="21">
        <f t="shared" si="10"/>
        <v>44.24</v>
      </c>
      <c r="CW6" s="20" t="str">
        <f>IF(CW7="","",IF(CW7="-","【-】","【"&amp;SUBSTITUTE(TEXT(CW7,"#,##0.00"),"-","△")&amp;"】"))</f>
        <v>【42.57】</v>
      </c>
      <c r="CX6" s="21">
        <f>IF(CX7="",NA(),CX7)</f>
        <v>90.93</v>
      </c>
      <c r="CY6" s="21">
        <f t="shared" ref="CY6:DG6" si="11">IF(CY7="",NA(),CY7)</f>
        <v>92.01</v>
      </c>
      <c r="CZ6" s="21">
        <f t="shared" si="11"/>
        <v>93.71</v>
      </c>
      <c r="DA6" s="21">
        <f t="shared" si="11"/>
        <v>94.9</v>
      </c>
      <c r="DB6" s="21">
        <f t="shared" si="11"/>
        <v>94.79</v>
      </c>
      <c r="DC6" s="21">
        <f t="shared" si="11"/>
        <v>87.01</v>
      </c>
      <c r="DD6" s="21">
        <f t="shared" si="11"/>
        <v>87.84</v>
      </c>
      <c r="DE6" s="21">
        <f t="shared" si="11"/>
        <v>87.96</v>
      </c>
      <c r="DF6" s="21">
        <f t="shared" si="11"/>
        <v>87.65</v>
      </c>
      <c r="DG6" s="21">
        <f t="shared" si="11"/>
        <v>88.15</v>
      </c>
      <c r="DH6" s="20" t="str">
        <f>IF(DH7="","",IF(DH7="-","【-】","【"&amp;SUBSTITUTE(TEXT(DH7,"#,##0.00"),"-","△")&amp;"】"))</f>
        <v>【85.24】</v>
      </c>
      <c r="DI6" s="21">
        <f>IF(DI7="",NA(),DI7)</f>
        <v>19.190000000000001</v>
      </c>
      <c r="DJ6" s="21">
        <f t="shared" ref="DJ6:DR6" si="12">IF(DJ7="",NA(),DJ7)</f>
        <v>21.01</v>
      </c>
      <c r="DK6" s="21">
        <f t="shared" si="12"/>
        <v>22.93</v>
      </c>
      <c r="DL6" s="21">
        <f t="shared" si="12"/>
        <v>24.53</v>
      </c>
      <c r="DM6" s="21">
        <f t="shared" si="12"/>
        <v>26.58</v>
      </c>
      <c r="DN6" s="21">
        <f t="shared" si="12"/>
        <v>28.59</v>
      </c>
      <c r="DO6" s="21">
        <f t="shared" si="12"/>
        <v>26.56</v>
      </c>
      <c r="DP6" s="21">
        <f t="shared" si="12"/>
        <v>27.82</v>
      </c>
      <c r="DQ6" s="21">
        <f t="shared" si="12"/>
        <v>29.24</v>
      </c>
      <c r="DR6" s="21">
        <f t="shared" si="12"/>
        <v>31.73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0.06</v>
      </c>
      <c r="EL6" s="21">
        <f t="shared" si="14"/>
        <v>0.04</v>
      </c>
      <c r="EM6" s="21">
        <f t="shared" si="14"/>
        <v>0.06</v>
      </c>
      <c r="EN6" s="21">
        <f t="shared" si="14"/>
        <v>0.27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162078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52.09</v>
      </c>
      <c r="P7" s="24">
        <v>24.52</v>
      </c>
      <c r="Q7" s="24">
        <v>93.8</v>
      </c>
      <c r="R7" s="24">
        <v>3006</v>
      </c>
      <c r="S7" s="24">
        <v>40497</v>
      </c>
      <c r="T7" s="24">
        <v>426.31</v>
      </c>
      <c r="U7" s="24">
        <v>94.99</v>
      </c>
      <c r="V7" s="24">
        <v>9898</v>
      </c>
      <c r="W7" s="24">
        <v>3.49</v>
      </c>
      <c r="X7" s="24">
        <v>2836.1</v>
      </c>
      <c r="Y7" s="24">
        <v>101.18</v>
      </c>
      <c r="Z7" s="24">
        <v>100.18</v>
      </c>
      <c r="AA7" s="24">
        <v>101.01</v>
      </c>
      <c r="AB7" s="24">
        <v>101.09</v>
      </c>
      <c r="AC7" s="24">
        <v>101.01</v>
      </c>
      <c r="AD7" s="24">
        <v>103.61</v>
      </c>
      <c r="AE7" s="24">
        <v>102.95</v>
      </c>
      <c r="AF7" s="24">
        <v>103.34</v>
      </c>
      <c r="AG7" s="24">
        <v>102.7</v>
      </c>
      <c r="AH7" s="24">
        <v>104.11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80.63</v>
      </c>
      <c r="AP7" s="24">
        <v>27.02</v>
      </c>
      <c r="AQ7" s="24">
        <v>29.74</v>
      </c>
      <c r="AR7" s="24">
        <v>48.2</v>
      </c>
      <c r="AS7" s="24">
        <v>46.91</v>
      </c>
      <c r="AT7" s="24">
        <v>63.89</v>
      </c>
      <c r="AU7" s="24">
        <v>160.91999999999999</v>
      </c>
      <c r="AV7" s="24">
        <v>149.18</v>
      </c>
      <c r="AW7" s="24">
        <v>154.08000000000001</v>
      </c>
      <c r="AX7" s="24">
        <v>145.31</v>
      </c>
      <c r="AY7" s="24">
        <v>151.26</v>
      </c>
      <c r="AZ7" s="24">
        <v>70.92</v>
      </c>
      <c r="BA7" s="24">
        <v>60.67</v>
      </c>
      <c r="BB7" s="24">
        <v>53.44</v>
      </c>
      <c r="BC7" s="24">
        <v>46.85</v>
      </c>
      <c r="BD7" s="24">
        <v>44.35</v>
      </c>
      <c r="BE7" s="24">
        <v>44.07</v>
      </c>
      <c r="BF7" s="24">
        <v>1618.38</v>
      </c>
      <c r="BG7" s="24">
        <v>1631.39</v>
      </c>
      <c r="BH7" s="24">
        <v>1016.01</v>
      </c>
      <c r="BI7" s="24">
        <v>1524.47</v>
      </c>
      <c r="BJ7" s="24">
        <v>1466.82</v>
      </c>
      <c r="BK7" s="24">
        <v>1144.94</v>
      </c>
      <c r="BL7" s="24">
        <v>1252.71</v>
      </c>
      <c r="BM7" s="24">
        <v>1267.3900000000001</v>
      </c>
      <c r="BN7" s="24">
        <v>1268.6300000000001</v>
      </c>
      <c r="BO7" s="24">
        <v>1283.69</v>
      </c>
      <c r="BP7" s="24">
        <v>1201.79</v>
      </c>
      <c r="BQ7" s="24">
        <v>86.79</v>
      </c>
      <c r="BR7" s="24">
        <v>91.79</v>
      </c>
      <c r="BS7" s="24">
        <v>84.7</v>
      </c>
      <c r="BT7" s="24">
        <v>86.95</v>
      </c>
      <c r="BU7" s="24">
        <v>90.14</v>
      </c>
      <c r="BV7" s="24">
        <v>88.16</v>
      </c>
      <c r="BW7" s="24">
        <v>87.03</v>
      </c>
      <c r="BX7" s="24">
        <v>84.3</v>
      </c>
      <c r="BY7" s="24">
        <v>82.88</v>
      </c>
      <c r="BZ7" s="24">
        <v>82.53</v>
      </c>
      <c r="CA7" s="24">
        <v>75.31</v>
      </c>
      <c r="CB7" s="24">
        <v>150</v>
      </c>
      <c r="CC7" s="24">
        <v>150</v>
      </c>
      <c r="CD7" s="24">
        <v>160.86000000000001</v>
      </c>
      <c r="CE7" s="24">
        <v>161.51</v>
      </c>
      <c r="CF7" s="24">
        <v>152.85</v>
      </c>
      <c r="CG7" s="24">
        <v>173.89</v>
      </c>
      <c r="CH7" s="24">
        <v>177.02</v>
      </c>
      <c r="CI7" s="24">
        <v>185.47</v>
      </c>
      <c r="CJ7" s="24">
        <v>187.76</v>
      </c>
      <c r="CK7" s="24">
        <v>190.48</v>
      </c>
      <c r="CL7" s="24">
        <v>216.39</v>
      </c>
      <c r="CM7" s="24">
        <v>43.49</v>
      </c>
      <c r="CN7" s="24">
        <v>46.8</v>
      </c>
      <c r="CO7" s="24">
        <v>58.77</v>
      </c>
      <c r="CP7" s="24">
        <v>45.91</v>
      </c>
      <c r="CQ7" s="24">
        <v>46.74</v>
      </c>
      <c r="CR7" s="24">
        <v>42.38</v>
      </c>
      <c r="CS7" s="24">
        <v>46.17</v>
      </c>
      <c r="CT7" s="24">
        <v>45.68</v>
      </c>
      <c r="CU7" s="24">
        <v>45.87</v>
      </c>
      <c r="CV7" s="24">
        <v>44.24</v>
      </c>
      <c r="CW7" s="24">
        <v>42.57</v>
      </c>
      <c r="CX7" s="24">
        <v>90.93</v>
      </c>
      <c r="CY7" s="24">
        <v>92.01</v>
      </c>
      <c r="CZ7" s="24">
        <v>93.71</v>
      </c>
      <c r="DA7" s="24">
        <v>94.9</v>
      </c>
      <c r="DB7" s="24">
        <v>94.79</v>
      </c>
      <c r="DC7" s="24">
        <v>87.01</v>
      </c>
      <c r="DD7" s="24">
        <v>87.84</v>
      </c>
      <c r="DE7" s="24">
        <v>87.96</v>
      </c>
      <c r="DF7" s="24">
        <v>87.65</v>
      </c>
      <c r="DG7" s="24">
        <v>88.15</v>
      </c>
      <c r="DH7" s="24">
        <v>85.24</v>
      </c>
      <c r="DI7" s="24">
        <v>19.190000000000001</v>
      </c>
      <c r="DJ7" s="24">
        <v>21.01</v>
      </c>
      <c r="DK7" s="24">
        <v>22.93</v>
      </c>
      <c r="DL7" s="24">
        <v>24.53</v>
      </c>
      <c r="DM7" s="24">
        <v>26.58</v>
      </c>
      <c r="DN7" s="24">
        <v>28.59</v>
      </c>
      <c r="DO7" s="24">
        <v>26.56</v>
      </c>
      <c r="DP7" s="24">
        <v>27.82</v>
      </c>
      <c r="DQ7" s="24">
        <v>29.24</v>
      </c>
      <c r="DR7" s="24">
        <v>31.73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0.06</v>
      </c>
      <c r="EL7" s="24">
        <v>0.04</v>
      </c>
      <c r="EM7" s="24">
        <v>0.06</v>
      </c>
      <c r="EN7" s="24">
        <v>0.27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霜野 珠理</dc:creator>
  <cp:lastModifiedBy>富山県</cp:lastModifiedBy>
  <cp:lastPrinted>2023-02-10T04:01:22Z</cp:lastPrinted>
  <dcterms:created xsi:type="dcterms:W3CDTF">2023-01-18T12:31:44Z</dcterms:created>
  <dcterms:modified xsi:type="dcterms:W3CDTF">2023-02-10T04:01:25Z</dcterms:modified>
</cp:coreProperties>
</file>