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I:\★市町村支援課移行データ\財政係\57公営企業経営比較分析表\R04\R050106経営比較分析表の分析等について（依頼）\03_市町村より回答→ＨＰ掲載\06黒部市\下水道（法適用）\"/>
    </mc:Choice>
  </mc:AlternateContent>
  <xr:revisionPtr revIDLastSave="0" documentId="13_ncr:1_{D48B7662-103F-4606-BFEB-D310A9CD1822}" xr6:coauthVersionLast="36" xr6:coauthVersionMax="36" xr10:uidLastSave="{00000000-0000-0000-0000-000000000000}"/>
  <workbookProtection workbookAlgorithmName="SHA-512" workbookHashValue="lCKntb6OShgPOb8CyXxL7ai4FE9osL6Mwria09m8CQoae1OUBMsyn3tOGKAbR2f7CNASvM6ufJA+tteM9IP2aQ==" workbookSaltValue="NWChYzzz1qpr1LsM1hxlj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AL8" i="4" s="1"/>
  <c r="R6" i="5"/>
  <c r="Q6" i="5"/>
  <c r="P6" i="5"/>
  <c r="P10" i="4" s="1"/>
  <c r="O6" i="5"/>
  <c r="I10" i="4" s="1"/>
  <c r="N6" i="5"/>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AD10" i="4"/>
  <c r="W10" i="4"/>
  <c r="B10" i="4"/>
  <c r="BB8" i="4"/>
  <c r="AT8" i="4"/>
  <c r="AD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<sst xmlns="http://schemas.openxmlformats.org/spreadsheetml/2006/main" count="231" uniqueCount="117">
  <si>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</si>
  <si>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</si>
  <si>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</si>
  <si>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</si>
  <si>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</si>
  <si>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</si>
  <si>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</si>
  <si>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</si>
  <si>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</si>
  <si>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</si>
  <si>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</si>
  <si>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</si>
  <si>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</si>
  <si>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</si>
  <si>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</si>
  <si>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</si>
  <si>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</si>
  <si>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</si>
  <si>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</si>
  <si>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</si>
  <si>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</si>
  <si>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</si>
  <si>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</si>
  <si>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</si>
  <si>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</si>
  <si>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</si>
  <si>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</si>
  <si>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</si>
  <si>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</si>
  <si>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</si>
  <si>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</si>
  <si>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</si>
  <si>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</si>
  <si>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</si>
  <si>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</si>
  <si>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</si>
  <si>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</si>
  <si>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</si>
  <si>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</si>
  <si>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</si>
  <si>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</si>
  <si>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</si>
  <si>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</si>
  <si>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</si>
  <si>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</si>
  <si>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</si>
  <si>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</si>
  <si>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</si>
  <si>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</si>
  <si>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</si>
  <si>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</si>
  <si>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</si>
  <si>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</si>
  <si>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</si>
  <si>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</si>
  <si>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</si>
  <si>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</si>
  <si>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</si>
  <si>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</si>
  <si>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</si>
  <si>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</si>
  <si>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</si>
  <si>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</si>
  <si>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</si>
  <si>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</si>
  <si>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</si>
  <si>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</si>
  <si>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</si>
  <si>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</si>
  <si>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</si>
  <si>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</si>
  <si>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</si>
  <si>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</si>
  <si>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</si>
  <si>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</si>
  <si>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</si>
  <si>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</si>
  <si>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</si>
  <si>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</si>
  <si>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</si>
  <si>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</si>
  <si>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</si>
  <si>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</si>
  <si>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</si>
  <si>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</si>
  <si>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</si>
  <si>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</si>
  <si>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</si>
  <si>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</si>
  <si>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</si>
  <si>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</si>
  <si>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</si>
  <si>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</si>
  <si>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</si>
  <si>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</si>
  <si>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</si>
  <si>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</si>
  <si>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</si>
  <si>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</si>
  <si>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</si>
  <si>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</si>
  <si>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</si>
  <si>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</si>
  <si>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</si>
  <si>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</si>
  <si>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</si>
  <si>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</si>
  <si>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</si>
  <si>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</si>
  <si>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</si>
  <si>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</si>
  <si>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</si>
  <si>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</si>
  <si>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</si>
  <si>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当市における農業集落排水事業の創設は平成2年であることから、法定耐用年数を経過した管渠等はない。
今後、効率的な施設の管理と持続的な処理機能を確保するため、計画的な設備更新に加え、老朽化が進む農業集落排水施設については公共下水道へ計画的に統合し施設の更新工事費及び維持管理費を削減する必要がある。
</t>
    <phoneticPr fontId="4"/>
  </si>
  <si>
    <t xml:space="preserve">経常収支比率について、令和３年度は黒字となっており、かつ累積欠損金は発生していない。
流動比率については、類似団体と比べて高い値を示しているが、処理区域内人口が減少しており、今後使用料の減少が懸念される。流動資産を増加させるため、使用料増加や費用削減への取組が必要である。
企業債残高対事業規模比率については、企業債及び企業債償還の一般会計負担額が減少したことが要因である。
水洗化率については、類似団体よりも高い数値であり、効率的な施設の運用により、公共用下水域の水質保全を図っている。
</t>
    <rPh sb="157" eb="160">
      <t>キギョウサイ</t>
    </rPh>
    <rPh sb="160" eb="161">
      <t>オヨ</t>
    </rPh>
    <phoneticPr fontId="4"/>
  </si>
  <si>
    <t>将来の人口減少による使用料収入の減、施設の老朽化等に伴う更新に備えた財源の確保を図る観点から、使用料改定を実施し、改定以降も、5年毎に使用料の見直しを行うこととしており、経営基盤の強化と持続可能な事業運営に努める。</t>
    <rPh sb="53" eb="5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</si>
</sst>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0F-4AC9-959C-61ED5195705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040F-4AC9-959C-61ED5195705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120.53</c:v>
                </c:pt>
                <c:pt idx="1">
                  <c:v>115.14</c:v>
                </c:pt>
                <c:pt idx="2">
                  <c:v>99.28</c:v>
                </c:pt>
                <c:pt idx="3">
                  <c:v>105.04</c:v>
                </c:pt>
                <c:pt idx="4">
                  <c:v>106.41</c:v>
                </c:pt>
              </c:numCache>
            </c:numRef>
          </c:val>
          <c:extLst>
            <c:ext xmlns:c16="http://schemas.microsoft.com/office/drawing/2014/chart" uri="{C3380CC4-5D6E-409C-BE32-E72D297353CC}">
              <c16:uniqueId val="{00000000-258C-48FA-89F7-2D3C4AA0572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55.26</c:v>
                </c:pt>
                <c:pt idx="4">
                  <c:v>54.54</c:v>
                </c:pt>
              </c:numCache>
            </c:numRef>
          </c:val>
          <c:smooth val="0"/>
          <c:extLst>
            <c:ext xmlns:c16="http://schemas.microsoft.com/office/drawing/2014/chart" uri="{C3380CC4-5D6E-409C-BE32-E72D297353CC}">
              <c16:uniqueId val="{00000001-258C-48FA-89F7-2D3C4AA0572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98.5</c:v>
                </c:pt>
                <c:pt idx="1">
                  <c:v>98.39</c:v>
                </c:pt>
                <c:pt idx="2">
                  <c:v>99</c:v>
                </c:pt>
                <c:pt idx="3">
                  <c:v>98.75</c:v>
                </c:pt>
                <c:pt idx="4">
                  <c:v>98.64</c:v>
                </c:pt>
              </c:numCache>
            </c:numRef>
          </c:val>
          <c:extLst>
            <c:ext xmlns:c16="http://schemas.microsoft.com/office/drawing/2014/chart" uri="{C3380CC4-5D6E-409C-BE32-E72D297353CC}">
              <c16:uniqueId val="{00000000-78C6-42C4-B73A-1083741990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90.52</c:v>
                </c:pt>
                <c:pt idx="4">
                  <c:v>90.3</c:v>
                </c:pt>
              </c:numCache>
            </c:numRef>
          </c:val>
          <c:smooth val="0"/>
          <c:extLst>
            <c:ext xmlns:c16="http://schemas.microsoft.com/office/drawing/2014/chart" uri="{C3380CC4-5D6E-409C-BE32-E72D297353CC}">
              <c16:uniqueId val="{00000001-78C6-42C4-B73A-1083741990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102.69</c:v>
                </c:pt>
                <c:pt idx="1">
                  <c:v>100.36</c:v>
                </c:pt>
                <c:pt idx="2">
                  <c:v>99.41</c:v>
                </c:pt>
                <c:pt idx="3">
                  <c:v>101.97</c:v>
                </c:pt>
                <c:pt idx="4">
                  <c:v>100.81</c:v>
                </c:pt>
              </c:numCache>
            </c:numRef>
          </c:val>
          <c:extLst>
            <c:ext xmlns:c16="http://schemas.microsoft.com/office/drawing/2014/chart" uri="{C3380CC4-5D6E-409C-BE32-E72D297353CC}">
              <c16:uniqueId val="{00000000-5358-4713-843B-E23FD129A77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103.09</c:v>
                </c:pt>
                <c:pt idx="4">
                  <c:v>102.11</c:v>
                </c:pt>
              </c:numCache>
            </c:numRef>
          </c:val>
          <c:smooth val="0"/>
          <c:extLst>
            <c:ext xmlns:c16="http://schemas.microsoft.com/office/drawing/2014/chart" uri="{C3380CC4-5D6E-409C-BE32-E72D297353CC}">
              <c16:uniqueId val="{00000001-5358-4713-843B-E23FD129A77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25.89</c:v>
                </c:pt>
                <c:pt idx="1">
                  <c:v>28.23</c:v>
                </c:pt>
                <c:pt idx="2">
                  <c:v>30.69</c:v>
                </c:pt>
                <c:pt idx="3">
                  <c:v>33.090000000000003</c:v>
                </c:pt>
                <c:pt idx="4">
                  <c:v>35.49</c:v>
                </c:pt>
              </c:numCache>
            </c:numRef>
          </c:val>
          <c:extLst>
            <c:ext xmlns:c16="http://schemas.microsoft.com/office/drawing/2014/chart" uri="{C3380CC4-5D6E-409C-BE32-E72D297353CC}">
              <c16:uniqueId val="{00000000-DEF6-4526-9903-F1358C9F08A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24.8</c:v>
                </c:pt>
                <c:pt idx="4">
                  <c:v>28.12</c:v>
                </c:pt>
              </c:numCache>
            </c:numRef>
          </c:val>
          <c:smooth val="0"/>
          <c:extLst>
            <c:ext xmlns:c16="http://schemas.microsoft.com/office/drawing/2014/chart" uri="{C3380CC4-5D6E-409C-BE32-E72D297353CC}">
              <c16:uniqueId val="{00000001-DEF6-4526-9903-F1358C9F08A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E6-45DE-8B3E-B70B1A3E2C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5E6-45DE-8B3E-B70B1A3E2C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55-4BE1-9F8C-0834E621D9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101.24</c:v>
                </c:pt>
                <c:pt idx="4">
                  <c:v>124.9</c:v>
                </c:pt>
              </c:numCache>
            </c:numRef>
          </c:val>
          <c:smooth val="0"/>
          <c:extLst>
            <c:ext xmlns:c16="http://schemas.microsoft.com/office/drawing/2014/chart" uri="{C3380CC4-5D6E-409C-BE32-E72D297353CC}">
              <c16:uniqueId val="{00000001-BF55-4BE1-9F8C-0834E621D9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46.35</c:v>
                </c:pt>
                <c:pt idx="1">
                  <c:v>45.77</c:v>
                </c:pt>
                <c:pt idx="2">
                  <c:v>46.23</c:v>
                </c:pt>
                <c:pt idx="3">
                  <c:v>48.47</c:v>
                </c:pt>
                <c:pt idx="4">
                  <c:v>48.58</c:v>
                </c:pt>
              </c:numCache>
            </c:numRef>
          </c:val>
          <c:extLst>
            <c:ext xmlns:c16="http://schemas.microsoft.com/office/drawing/2014/chart" uri="{C3380CC4-5D6E-409C-BE32-E72D297353CC}">
              <c16:uniqueId val="{00000000-85E8-40FC-8879-4AA9396E6C3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37.24</c:v>
                </c:pt>
                <c:pt idx="4">
                  <c:v>33.58</c:v>
                </c:pt>
              </c:numCache>
            </c:numRef>
          </c:val>
          <c:smooth val="0"/>
          <c:extLst>
            <c:ext xmlns:c16="http://schemas.microsoft.com/office/drawing/2014/chart" uri="{C3380CC4-5D6E-409C-BE32-E72D297353CC}">
              <c16:uniqueId val="{00000001-85E8-40FC-8879-4AA9396E6C3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942.15</c:v>
                </c:pt>
                <c:pt idx="1">
                  <c:v>895.01</c:v>
                </c:pt>
                <c:pt idx="2">
                  <c:v>552.82000000000005</c:v>
                </c:pt>
                <c:pt idx="3">
                  <c:v>730.34</c:v>
                </c:pt>
                <c:pt idx="4">
                  <c:v>682.54</c:v>
                </c:pt>
              </c:numCache>
            </c:numRef>
          </c:val>
          <c:extLst>
            <c:ext xmlns:c16="http://schemas.microsoft.com/office/drawing/2014/chart" uri="{C3380CC4-5D6E-409C-BE32-E72D297353CC}">
              <c16:uniqueId val="{00000000-BEFF-4831-9ED8-522A2A4374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783.8</c:v>
                </c:pt>
                <c:pt idx="4">
                  <c:v>778.81</c:v>
                </c:pt>
              </c:numCache>
            </c:numRef>
          </c:val>
          <c:smooth val="0"/>
          <c:extLst>
            <c:ext xmlns:c16="http://schemas.microsoft.com/office/drawing/2014/chart" uri="{C3380CC4-5D6E-409C-BE32-E72D297353CC}">
              <c16:uniqueId val="{00000001-BEFF-4831-9ED8-522A2A4374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69.349999999999994</c:v>
                </c:pt>
                <c:pt idx="1">
                  <c:v>70.48</c:v>
                </c:pt>
                <c:pt idx="2">
                  <c:v>97.83</c:v>
                </c:pt>
                <c:pt idx="3">
                  <c:v>99.03</c:v>
                </c:pt>
                <c:pt idx="4">
                  <c:v>99.25</c:v>
                </c:pt>
              </c:numCache>
            </c:numRef>
          </c:val>
          <c:extLst>
            <c:ext xmlns:c16="http://schemas.microsoft.com/office/drawing/2014/chart" uri="{C3380CC4-5D6E-409C-BE32-E72D297353CC}">
              <c16:uniqueId val="{00000000-EEBA-4CF6-ACE5-85CDE977F5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68.11</c:v>
                </c:pt>
                <c:pt idx="4">
                  <c:v>67.23</c:v>
                </c:pt>
              </c:numCache>
            </c:numRef>
          </c:val>
          <c:smooth val="0"/>
          <c:extLst>
            <c:ext xmlns:c16="http://schemas.microsoft.com/office/drawing/2014/chart" uri="{C3380CC4-5D6E-409C-BE32-E72D297353CC}">
              <c16:uniqueId val="{00000001-EEBA-4CF6-ACE5-85CDE977F5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211.68</c:v>
                </c:pt>
                <c:pt idx="1">
                  <c:v>222.36</c:v>
                </c:pt>
                <c:pt idx="2">
                  <c:v>151.44</c:v>
                </c:pt>
                <c:pt idx="3">
                  <c:v>150.01</c:v>
                </c:pt>
                <c:pt idx="4">
                  <c:v>150</c:v>
                </c:pt>
              </c:numCache>
            </c:numRef>
          </c:val>
          <c:extLst>
            <c:ext xmlns:c16="http://schemas.microsoft.com/office/drawing/2014/chart" uri="{C3380CC4-5D6E-409C-BE32-E72D297353CC}">
              <c16:uniqueId val="{00000000-75B6-457E-9344-21865E6746C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222.41</c:v>
                </c:pt>
                <c:pt idx="4">
                  <c:v>228.21</c:v>
                </c:pt>
              </c:numCache>
            </c:numRef>
          </c:val>
          <c:smooth val="0"/>
          <c:extLst>
            <c:ext xmlns:c16="http://schemas.microsoft.com/office/drawing/2014/chart" uri="{C3380CC4-5D6E-409C-BE32-E72D297353CC}">
              <c16:uniqueId val="{00000001-75B6-457E-9344-21865E6746C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6"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黒部市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40497</v>
      </c>
      <c r="AM8" s="42"/>
      <c r="AN8" s="42"/>
      <c r="AO8" s="42"/>
      <c r="AP8" s="42"/>
      <c r="AQ8" s="42"/>
      <c r="AR8" s="42"/>
      <c r="AS8" s="42"/>
      <c r="AT8" s="35">
        <f>データ!T6</f>
        <v>426.31</v>
      </c>
      <c r="AU8" s="35"/>
      <c r="AV8" s="35"/>
      <c r="AW8" s="35"/>
      <c r="AX8" s="35"/>
      <c r="AY8" s="35"/>
      <c r="AZ8" s="35"/>
      <c r="BA8" s="35"/>
      <c r="BB8" s="35">
        <f>データ!U6</f>
        <v>94.99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72.39</v>
      </c>
      <c r="J10" s="35"/>
      <c r="K10" s="35"/>
      <c r="L10" s="35"/>
      <c r="M10" s="35"/>
      <c r="N10" s="35"/>
      <c r="O10" s="35"/>
      <c r="P10" s="35">
        <f>データ!P6</f>
        <v>23.83</v>
      </c>
      <c r="Q10" s="35"/>
      <c r="R10" s="35"/>
      <c r="S10" s="35"/>
      <c r="T10" s="35"/>
      <c r="U10" s="35"/>
      <c r="V10" s="35"/>
      <c r="W10" s="35">
        <f>データ!Q6</f>
        <v>63.26</v>
      </c>
      <c r="X10" s="35"/>
      <c r="Y10" s="35"/>
      <c r="Z10" s="35"/>
      <c r="AA10" s="35"/>
      <c r="AB10" s="35"/>
      <c r="AC10" s="35"/>
      <c r="AD10" s="42">
        <f>データ!R6</f>
        <v>3847</v>
      </c>
      <c r="AE10" s="42"/>
      <c r="AF10" s="42"/>
      <c r="AG10" s="42"/>
      <c r="AH10" s="42"/>
      <c r="AI10" s="42"/>
      <c r="AJ10" s="42"/>
      <c r="AK10" s="2"/>
      <c r="AL10" s="42">
        <f>データ!V6</f>
        <v>9620</v>
      </c>
      <c r="AM10" s="42"/>
      <c r="AN10" s="42"/>
      <c r="AO10" s="42"/>
      <c r="AP10" s="42"/>
      <c r="AQ10" s="42"/>
      <c r="AR10" s="42"/>
      <c r="AS10" s="42"/>
      <c r="AT10" s="35">
        <f>データ!W6</f>
        <v>2.79</v>
      </c>
      <c r="AU10" s="35"/>
      <c r="AV10" s="35"/>
      <c r="AW10" s="35"/>
      <c r="AX10" s="35"/>
      <c r="AY10" s="35"/>
      <c r="AZ10" s="35"/>
      <c r="BA10" s="35"/>
      <c r="BB10" s="35">
        <f>データ!X6</f>
        <v>3448.03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115</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0" t="s">
        <v>27</v>
      </c>
      <c r="BM45" s="81"/>
      <c r="BN45" s="81"/>
      <c r="BO45" s="81"/>
      <c r="BP45" s="81"/>
      <c r="BQ45" s="81"/>
      <c r="BR45" s="81"/>
      <c r="BS45" s="81"/>
      <c r="BT45" s="81"/>
      <c r="BU45" s="81"/>
      <c r="BV45" s="81"/>
      <c r="BW45" s="81"/>
      <c r="BX45" s="81"/>
      <c r="BY45" s="81"/>
      <c r="BZ45" s="8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3"/>
      <c r="BM46" s="84"/>
      <c r="BN46" s="84"/>
      <c r="BO46" s="84"/>
      <c r="BP46" s="84"/>
      <c r="BQ46" s="84"/>
      <c r="BR46" s="84"/>
      <c r="BS46" s="84"/>
      <c r="BT46" s="84"/>
      <c r="BU46" s="84"/>
      <c r="BV46" s="84"/>
      <c r="BW46" s="84"/>
      <c r="BX46" s="84"/>
      <c r="BY46" s="84"/>
      <c r="BZ46" s="8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0" t="s">
        <v>29</v>
      </c>
      <c r="BM64" s="81"/>
      <c r="BN64" s="81"/>
      <c r="BO64" s="81"/>
      <c r="BP64" s="81"/>
      <c r="BQ64" s="81"/>
      <c r="BR64" s="81"/>
      <c r="BS64" s="81"/>
      <c r="BT64" s="81"/>
      <c r="BU64" s="81"/>
      <c r="BV64" s="81"/>
      <c r="BW64" s="81"/>
      <c r="BX64" s="81"/>
      <c r="BY64" s="81"/>
      <c r="BZ64" s="8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3"/>
      <c r="BM65" s="84"/>
      <c r="BN65" s="84"/>
      <c r="BO65" s="84"/>
      <c r="BP65" s="84"/>
      <c r="BQ65" s="84"/>
      <c r="BR65" s="84"/>
      <c r="BS65" s="84"/>
      <c r="BT65" s="84"/>
      <c r="BU65" s="84"/>
      <c r="BV65" s="84"/>
      <c r="BW65" s="84"/>
      <c r="BX65" s="84"/>
      <c r="BY65" s="84"/>
      <c r="BZ65" s="8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s1vpDP1ZmjnyVaImgExbViJ9ZT4qoNIDfGsoitGsMK1VnEnInEz8gNo59Ng5vrfNIQYwkeAK5IOQ6c9EtwbabA==" saltValue="4FvBbBxUibr22mo9MzC4r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&amp;R&amp;Z&amp;F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162078</v>
      </c>
      <c r="D6" s="19">
        <f t="shared" si="3"/>
        <v>46</v>
      </c>
      <c r="E6" s="19">
        <f t="shared" si="3"/>
        <v>17</v>
      </c>
      <c r="F6" s="19">
        <f t="shared" si="3"/>
        <v>5</v>
      </c>
      <c r="G6" s="19">
        <f t="shared" si="3"/>
        <v>0</v>
      </c>
      <c r="H6" s="19" t="str">
        <f t="shared" si="3"/>
        <v>富山県　黒部市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72.39</v>
      </c>
      <c r="P6" s="20">
        <f t="shared" si="3"/>
        <v>23.83</v>
      </c>
      <c r="Q6" s="20">
        <f t="shared" si="3"/>
        <v>63.26</v>
      </c>
      <c r="R6" s="20">
        <f t="shared" si="3"/>
        <v>3847</v>
      </c>
      <c r="S6" s="20">
        <f t="shared" si="3"/>
        <v>40497</v>
      </c>
      <c r="T6" s="20">
        <f t="shared" si="3"/>
        <v>426.31</v>
      </c>
      <c r="U6" s="20">
        <f t="shared" si="3"/>
        <v>94.99</v>
      </c>
      <c r="V6" s="20">
        <f t="shared" si="3"/>
        <v>9620</v>
      </c>
      <c r="W6" s="20">
        <f t="shared" si="3"/>
        <v>2.79</v>
      </c>
      <c r="X6" s="20">
        <f t="shared" si="3"/>
        <v>3448.03</v>
      </c>
      <c r="Y6" s="21">
        <f>IF(Y7="",NA(),Y7)</f>
        <v>102.69</v>
      </c>
      <c r="Z6" s="21">
        <f t="shared" ref="Z6:AH6" si="4">IF(Z7="",NA(),Z7)</f>
        <v>100.36</v>
      </c>
      <c r="AA6" s="21">
        <f t="shared" si="4"/>
        <v>99.41</v>
      </c>
      <c r="AB6" s="21">
        <f t="shared" si="4"/>
        <v>101.97</v>
      </c>
      <c r="AC6" s="21">
        <f t="shared" si="4"/>
        <v>100.81</v>
      </c>
      <c r="AD6" s="21">
        <f t="shared" si="4"/>
        <v>100.95</v>
      </c>
      <c r="AE6" s="21">
        <f t="shared" si="4"/>
        <v>101.77</v>
      </c>
      <c r="AF6" s="21">
        <f t="shared" si="4"/>
        <v>103.6</v>
      </c>
      <c r="AG6" s="21">
        <f t="shared" si="4"/>
        <v>103.09</v>
      </c>
      <c r="AH6" s="21">
        <f t="shared" si="4"/>
        <v>102.11</v>
      </c>
      <c r="AI6" s="20" t="str">
        <f>IF(AI7="","",IF(AI7="-","【-】","【"&amp;SUBSTITUTE(TEXT(AI7,"#,##0.00"),"-","△")&amp;"】"))</f>
        <v>【104.16】</v>
      </c>
      <c r="AJ6" s="20">
        <f>IF(AJ7="",NA(),AJ7)</f>
        <v>0</v>
      </c>
      <c r="AK6" s="20">
        <f t="shared" ref="AK6:AS6" si="5">IF(AK7="",NA(),AK7)</f>
        <v>0</v>
      </c>
      <c r="AL6" s="20">
        <f t="shared" si="5"/>
        <v>0</v>
      </c>
      <c r="AM6" s="20">
        <f t="shared" si="5"/>
        <v>0</v>
      </c>
      <c r="AN6" s="20">
        <f t="shared" si="5"/>
        <v>0</v>
      </c>
      <c r="AO6" s="21">
        <f t="shared" si="5"/>
        <v>224.04</v>
      </c>
      <c r="AP6" s="21">
        <f t="shared" si="5"/>
        <v>227.4</v>
      </c>
      <c r="AQ6" s="21">
        <f t="shared" si="5"/>
        <v>193.99</v>
      </c>
      <c r="AR6" s="21">
        <f t="shared" si="5"/>
        <v>101.24</v>
      </c>
      <c r="AS6" s="21">
        <f t="shared" si="5"/>
        <v>124.9</v>
      </c>
      <c r="AT6" s="20" t="str">
        <f>IF(AT7="","",IF(AT7="-","【-】","【"&amp;SUBSTITUTE(TEXT(AT7,"#,##0.00"),"-","△")&amp;"】"))</f>
        <v>【128.23】</v>
      </c>
      <c r="AU6" s="21">
        <f>IF(AU7="",NA(),AU7)</f>
        <v>46.35</v>
      </c>
      <c r="AV6" s="21">
        <f t="shared" ref="AV6:BD6" si="6">IF(AV7="",NA(),AV7)</f>
        <v>45.77</v>
      </c>
      <c r="AW6" s="21">
        <f t="shared" si="6"/>
        <v>46.23</v>
      </c>
      <c r="AX6" s="21">
        <f t="shared" si="6"/>
        <v>48.47</v>
      </c>
      <c r="AY6" s="21">
        <f t="shared" si="6"/>
        <v>48.58</v>
      </c>
      <c r="AZ6" s="21">
        <f t="shared" si="6"/>
        <v>29.91</v>
      </c>
      <c r="BA6" s="21">
        <f t="shared" si="6"/>
        <v>29.54</v>
      </c>
      <c r="BB6" s="21">
        <f t="shared" si="6"/>
        <v>26.99</v>
      </c>
      <c r="BC6" s="21">
        <f t="shared" si="6"/>
        <v>37.24</v>
      </c>
      <c r="BD6" s="21">
        <f t="shared" si="6"/>
        <v>33.58</v>
      </c>
      <c r="BE6" s="20" t="str">
        <f>IF(BE7="","",IF(BE7="-","【-】","【"&amp;SUBSTITUTE(TEXT(BE7,"#,##0.00"),"-","△")&amp;"】"))</f>
        <v>【34.77】</v>
      </c>
      <c r="BF6" s="21">
        <f>IF(BF7="",NA(),BF7)</f>
        <v>942.15</v>
      </c>
      <c r="BG6" s="21">
        <f t="shared" ref="BG6:BO6" si="7">IF(BG7="",NA(),BG7)</f>
        <v>895.01</v>
      </c>
      <c r="BH6" s="21">
        <f t="shared" si="7"/>
        <v>552.82000000000005</v>
      </c>
      <c r="BI6" s="21">
        <f t="shared" si="7"/>
        <v>730.34</v>
      </c>
      <c r="BJ6" s="21">
        <f t="shared" si="7"/>
        <v>682.54</v>
      </c>
      <c r="BK6" s="21">
        <f t="shared" si="7"/>
        <v>855.8</v>
      </c>
      <c r="BL6" s="21">
        <f t="shared" si="7"/>
        <v>789.46</v>
      </c>
      <c r="BM6" s="21">
        <f t="shared" si="7"/>
        <v>826.83</v>
      </c>
      <c r="BN6" s="21">
        <f t="shared" si="7"/>
        <v>783.8</v>
      </c>
      <c r="BO6" s="21">
        <f t="shared" si="7"/>
        <v>778.81</v>
      </c>
      <c r="BP6" s="20" t="str">
        <f>IF(BP7="","",IF(BP7="-","【-】","【"&amp;SUBSTITUTE(TEXT(BP7,"#,##0.00"),"-","△")&amp;"】"))</f>
        <v>【786.37】</v>
      </c>
      <c r="BQ6" s="21">
        <f>IF(BQ7="",NA(),BQ7)</f>
        <v>69.349999999999994</v>
      </c>
      <c r="BR6" s="21">
        <f t="shared" ref="BR6:BZ6" si="8">IF(BR7="",NA(),BR7)</f>
        <v>70.48</v>
      </c>
      <c r="BS6" s="21">
        <f t="shared" si="8"/>
        <v>97.83</v>
      </c>
      <c r="BT6" s="21">
        <f t="shared" si="8"/>
        <v>99.03</v>
      </c>
      <c r="BU6" s="21">
        <f t="shared" si="8"/>
        <v>99.25</v>
      </c>
      <c r="BV6" s="21">
        <f t="shared" si="8"/>
        <v>59.8</v>
      </c>
      <c r="BW6" s="21">
        <f t="shared" si="8"/>
        <v>57.77</v>
      </c>
      <c r="BX6" s="21">
        <f t="shared" si="8"/>
        <v>57.31</v>
      </c>
      <c r="BY6" s="21">
        <f t="shared" si="8"/>
        <v>68.11</v>
      </c>
      <c r="BZ6" s="21">
        <f t="shared" si="8"/>
        <v>67.23</v>
      </c>
      <c r="CA6" s="20" t="str">
        <f>IF(CA7="","",IF(CA7="-","【-】","【"&amp;SUBSTITUTE(TEXT(CA7,"#,##0.00"),"-","△")&amp;"】"))</f>
        <v>【60.65】</v>
      </c>
      <c r="CB6" s="21">
        <f>IF(CB7="",NA(),CB7)</f>
        <v>211.68</v>
      </c>
      <c r="CC6" s="21">
        <f t="shared" ref="CC6:CK6" si="9">IF(CC7="",NA(),CC7)</f>
        <v>222.36</v>
      </c>
      <c r="CD6" s="21">
        <f t="shared" si="9"/>
        <v>151.44</v>
      </c>
      <c r="CE6" s="21">
        <f t="shared" si="9"/>
        <v>150.01</v>
      </c>
      <c r="CF6" s="21">
        <f t="shared" si="9"/>
        <v>150</v>
      </c>
      <c r="CG6" s="21">
        <f t="shared" si="9"/>
        <v>263.76</v>
      </c>
      <c r="CH6" s="21">
        <f t="shared" si="9"/>
        <v>274.35000000000002</v>
      </c>
      <c r="CI6" s="21">
        <f t="shared" si="9"/>
        <v>273.52</v>
      </c>
      <c r="CJ6" s="21">
        <f t="shared" si="9"/>
        <v>222.41</v>
      </c>
      <c r="CK6" s="21">
        <f t="shared" si="9"/>
        <v>228.21</v>
      </c>
      <c r="CL6" s="20" t="str">
        <f>IF(CL7="","",IF(CL7="-","【-】","【"&amp;SUBSTITUTE(TEXT(CL7,"#,##0.00"),"-","△")&amp;"】"))</f>
        <v>【256.97】</v>
      </c>
      <c r="CM6" s="21">
        <f>IF(CM7="",NA(),CM7)</f>
        <v>120.53</v>
      </c>
      <c r="CN6" s="21">
        <f t="shared" ref="CN6:CV6" si="10">IF(CN7="",NA(),CN7)</f>
        <v>115.14</v>
      </c>
      <c r="CO6" s="21">
        <f t="shared" si="10"/>
        <v>99.28</v>
      </c>
      <c r="CP6" s="21">
        <f t="shared" si="10"/>
        <v>105.04</v>
      </c>
      <c r="CQ6" s="21">
        <f t="shared" si="10"/>
        <v>106.41</v>
      </c>
      <c r="CR6" s="21">
        <f t="shared" si="10"/>
        <v>51.75</v>
      </c>
      <c r="CS6" s="21">
        <f t="shared" si="10"/>
        <v>50.68</v>
      </c>
      <c r="CT6" s="21">
        <f t="shared" si="10"/>
        <v>50.14</v>
      </c>
      <c r="CU6" s="21">
        <f t="shared" si="10"/>
        <v>55.26</v>
      </c>
      <c r="CV6" s="21">
        <f t="shared" si="10"/>
        <v>54.54</v>
      </c>
      <c r="CW6" s="20" t="str">
        <f>IF(CW7="","",IF(CW7="-","【-】","【"&amp;SUBSTITUTE(TEXT(CW7,"#,##0.00"),"-","△")&amp;"】"))</f>
        <v>【61.14】</v>
      </c>
      <c r="CX6" s="21">
        <f>IF(CX7="",NA(),CX7)</f>
        <v>98.5</v>
      </c>
      <c r="CY6" s="21">
        <f t="shared" ref="CY6:DG6" si="11">IF(CY7="",NA(),CY7)</f>
        <v>98.39</v>
      </c>
      <c r="CZ6" s="21">
        <f t="shared" si="11"/>
        <v>99</v>
      </c>
      <c r="DA6" s="21">
        <f t="shared" si="11"/>
        <v>98.75</v>
      </c>
      <c r="DB6" s="21">
        <f t="shared" si="11"/>
        <v>98.64</v>
      </c>
      <c r="DC6" s="21">
        <f t="shared" si="11"/>
        <v>84.84</v>
      </c>
      <c r="DD6" s="21">
        <f t="shared" si="11"/>
        <v>84.86</v>
      </c>
      <c r="DE6" s="21">
        <f t="shared" si="11"/>
        <v>84.98</v>
      </c>
      <c r="DF6" s="21">
        <f t="shared" si="11"/>
        <v>90.52</v>
      </c>
      <c r="DG6" s="21">
        <f t="shared" si="11"/>
        <v>90.3</v>
      </c>
      <c r="DH6" s="20" t="str">
        <f>IF(DH7="","",IF(DH7="-","【-】","【"&amp;SUBSTITUTE(TEXT(DH7,"#,##0.00"),"-","△")&amp;"】"))</f>
        <v>【86.91】</v>
      </c>
      <c r="DI6" s="21">
        <f>IF(DI7="",NA(),DI7)</f>
        <v>25.89</v>
      </c>
      <c r="DJ6" s="21">
        <f t="shared" ref="DJ6:DR6" si="12">IF(DJ7="",NA(),DJ7)</f>
        <v>28.23</v>
      </c>
      <c r="DK6" s="21">
        <f t="shared" si="12"/>
        <v>30.69</v>
      </c>
      <c r="DL6" s="21">
        <f t="shared" si="12"/>
        <v>33.090000000000003</v>
      </c>
      <c r="DM6" s="21">
        <f t="shared" si="12"/>
        <v>35.49</v>
      </c>
      <c r="DN6" s="21">
        <f t="shared" si="12"/>
        <v>24.87</v>
      </c>
      <c r="DO6" s="21">
        <f t="shared" si="12"/>
        <v>24.13</v>
      </c>
      <c r="DP6" s="21">
        <f t="shared" si="12"/>
        <v>23.06</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8" s="22" customFormat="1" x14ac:dyDescent="0.15">
      <c r="A7" s="14"/>
      <c r="B7" s="23">
        <v>2021</v>
      </c>
      <c r="C7" s="23">
        <v>162078</v>
      </c>
      <c r="D7" s="23">
        <v>46</v>
      </c>
      <c r="E7" s="23">
        <v>17</v>
      </c>
      <c r="F7" s="23">
        <v>5</v>
      </c>
      <c r="G7" s="23">
        <v>0</v>
      </c>
      <c r="H7" s="23" t="s">
        <v>96</v>
      </c>
      <c r="I7" s="23" t="s">
        <v>97</v>
      </c>
      <c r="J7" s="23" t="s">
        <v>98</v>
      </c>
      <c r="K7" s="23" t="s">
        <v>99</v>
      </c>
      <c r="L7" s="23" t="s">
        <v>100</v>
      </c>
      <c r="M7" s="23" t="s">
        <v>101</v>
      </c>
      <c r="N7" s="24" t="s">
        <v>102</v>
      </c>
      <c r="O7" s="24">
        <v>72.39</v>
      </c>
      <c r="P7" s="24">
        <v>23.83</v>
      </c>
      <c r="Q7" s="24">
        <v>63.26</v>
      </c>
      <c r="R7" s="24">
        <v>3847</v>
      </c>
      <c r="S7" s="24">
        <v>40497</v>
      </c>
      <c r="T7" s="24">
        <v>426.31</v>
      </c>
      <c r="U7" s="24">
        <v>94.99</v>
      </c>
      <c r="V7" s="24">
        <v>9620</v>
      </c>
      <c r="W7" s="24">
        <v>2.79</v>
      </c>
      <c r="X7" s="24">
        <v>3448.03</v>
      </c>
      <c r="Y7" s="24">
        <v>102.69</v>
      </c>
      <c r="Z7" s="24">
        <v>100.36</v>
      </c>
      <c r="AA7" s="24">
        <v>99.41</v>
      </c>
      <c r="AB7" s="24">
        <v>101.97</v>
      </c>
      <c r="AC7" s="24">
        <v>100.81</v>
      </c>
      <c r="AD7" s="24">
        <v>100.95</v>
      </c>
      <c r="AE7" s="24">
        <v>101.77</v>
      </c>
      <c r="AF7" s="24">
        <v>103.6</v>
      </c>
      <c r="AG7" s="24">
        <v>103.09</v>
      </c>
      <c r="AH7" s="24">
        <v>102.11</v>
      </c>
      <c r="AI7" s="24">
        <v>104.16</v>
      </c>
      <c r="AJ7" s="24">
        <v>0</v>
      </c>
      <c r="AK7" s="24">
        <v>0</v>
      </c>
      <c r="AL7" s="24">
        <v>0</v>
      </c>
      <c r="AM7" s="24">
        <v>0</v>
      </c>
      <c r="AN7" s="24">
        <v>0</v>
      </c>
      <c r="AO7" s="24">
        <v>224.04</v>
      </c>
      <c r="AP7" s="24">
        <v>227.4</v>
      </c>
      <c r="AQ7" s="24">
        <v>193.99</v>
      </c>
      <c r="AR7" s="24">
        <v>101.24</v>
      </c>
      <c r="AS7" s="24">
        <v>124.9</v>
      </c>
      <c r="AT7" s="24">
        <v>128.22999999999999</v>
      </c>
      <c r="AU7" s="24">
        <v>46.35</v>
      </c>
      <c r="AV7" s="24">
        <v>45.77</v>
      </c>
      <c r="AW7" s="24">
        <v>46.23</v>
      </c>
      <c r="AX7" s="24">
        <v>48.47</v>
      </c>
      <c r="AY7" s="24">
        <v>48.58</v>
      </c>
      <c r="AZ7" s="24">
        <v>29.91</v>
      </c>
      <c r="BA7" s="24">
        <v>29.54</v>
      </c>
      <c r="BB7" s="24">
        <v>26.99</v>
      </c>
      <c r="BC7" s="24">
        <v>37.24</v>
      </c>
      <c r="BD7" s="24">
        <v>33.58</v>
      </c>
      <c r="BE7" s="24">
        <v>34.770000000000003</v>
      </c>
      <c r="BF7" s="24">
        <v>942.15</v>
      </c>
      <c r="BG7" s="24">
        <v>895.01</v>
      </c>
      <c r="BH7" s="24">
        <v>552.82000000000005</v>
      </c>
      <c r="BI7" s="24">
        <v>730.34</v>
      </c>
      <c r="BJ7" s="24">
        <v>682.54</v>
      </c>
      <c r="BK7" s="24">
        <v>855.8</v>
      </c>
      <c r="BL7" s="24">
        <v>789.46</v>
      </c>
      <c r="BM7" s="24">
        <v>826.83</v>
      </c>
      <c r="BN7" s="24">
        <v>783.8</v>
      </c>
      <c r="BO7" s="24">
        <v>778.81</v>
      </c>
      <c r="BP7" s="24">
        <v>786.37</v>
      </c>
      <c r="BQ7" s="24">
        <v>69.349999999999994</v>
      </c>
      <c r="BR7" s="24">
        <v>70.48</v>
      </c>
      <c r="BS7" s="24">
        <v>97.83</v>
      </c>
      <c r="BT7" s="24">
        <v>99.03</v>
      </c>
      <c r="BU7" s="24">
        <v>99.25</v>
      </c>
      <c r="BV7" s="24">
        <v>59.8</v>
      </c>
      <c r="BW7" s="24">
        <v>57.77</v>
      </c>
      <c r="BX7" s="24">
        <v>57.31</v>
      </c>
      <c r="BY7" s="24">
        <v>68.11</v>
      </c>
      <c r="BZ7" s="24">
        <v>67.23</v>
      </c>
      <c r="CA7" s="24">
        <v>60.65</v>
      </c>
      <c r="CB7" s="24">
        <v>211.68</v>
      </c>
      <c r="CC7" s="24">
        <v>222.36</v>
      </c>
      <c r="CD7" s="24">
        <v>151.44</v>
      </c>
      <c r="CE7" s="24">
        <v>150.01</v>
      </c>
      <c r="CF7" s="24">
        <v>150</v>
      </c>
      <c r="CG7" s="24">
        <v>263.76</v>
      </c>
      <c r="CH7" s="24">
        <v>274.35000000000002</v>
      </c>
      <c r="CI7" s="24">
        <v>273.52</v>
      </c>
      <c r="CJ7" s="24">
        <v>222.41</v>
      </c>
      <c r="CK7" s="24">
        <v>228.21</v>
      </c>
      <c r="CL7" s="24">
        <v>256.97000000000003</v>
      </c>
      <c r="CM7" s="24">
        <v>120.53</v>
      </c>
      <c r="CN7" s="24">
        <v>115.14</v>
      </c>
      <c r="CO7" s="24">
        <v>99.28</v>
      </c>
      <c r="CP7" s="24">
        <v>105.04</v>
      </c>
      <c r="CQ7" s="24">
        <v>106.41</v>
      </c>
      <c r="CR7" s="24">
        <v>51.75</v>
      </c>
      <c r="CS7" s="24">
        <v>50.68</v>
      </c>
      <c r="CT7" s="24">
        <v>50.14</v>
      </c>
      <c r="CU7" s="24">
        <v>55.26</v>
      </c>
      <c r="CV7" s="24">
        <v>54.54</v>
      </c>
      <c r="CW7" s="24">
        <v>61.14</v>
      </c>
      <c r="CX7" s="24">
        <v>98.5</v>
      </c>
      <c r="CY7" s="24">
        <v>98.39</v>
      </c>
      <c r="CZ7" s="24">
        <v>99</v>
      </c>
      <c r="DA7" s="24">
        <v>98.75</v>
      </c>
      <c r="DB7" s="24">
        <v>98.64</v>
      </c>
      <c r="DC7" s="24">
        <v>84.84</v>
      </c>
      <c r="DD7" s="24">
        <v>84.86</v>
      </c>
      <c r="DE7" s="24">
        <v>84.98</v>
      </c>
      <c r="DF7" s="24">
        <v>90.52</v>
      </c>
      <c r="DG7" s="24">
        <v>90.3</v>
      </c>
      <c r="DH7" s="24">
        <v>86.91</v>
      </c>
      <c r="DI7" s="24">
        <v>25.89</v>
      </c>
      <c r="DJ7" s="24">
        <v>28.23</v>
      </c>
      <c r="DK7" s="24">
        <v>30.69</v>
      </c>
      <c r="DL7" s="24">
        <v>33.090000000000003</v>
      </c>
      <c r="DM7" s="24">
        <v>35.49</v>
      </c>
      <c r="DN7" s="24">
        <v>24.87</v>
      </c>
      <c r="DO7" s="24">
        <v>24.13</v>
      </c>
      <c r="DP7" s="24">
        <v>23.06</v>
      </c>
      <c r="DQ7" s="24">
        <v>24.8</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霜野 珠理</dc:creator>
  <cp:lastModifiedBy>富山県</cp:lastModifiedBy>
  <cp:lastPrinted>2023-01-20T07:52:34Z</cp:lastPrinted>
  <dcterms:created xsi:type="dcterms:W3CDTF">2023-01-18T12:32:11Z</dcterms:created>
  <dcterms:modified xsi:type="dcterms:W3CDTF">2023-02-17T07:37:33Z</dcterms:modified>
</cp:coreProperties>
</file>