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07砺波市\下水道（法適用）\"/>
    </mc:Choice>
  </mc:AlternateContent>
  <xr:revisionPtr revIDLastSave="0" documentId="13_ncr:1_{B4A7A954-EA68-405E-BE12-45E70C2CCA49}" xr6:coauthVersionLast="36" xr6:coauthVersionMax="36" xr10:uidLastSave="{00000000-0000-0000-0000-000000000000}"/>
  <workbookProtection workbookAlgorithmName="SHA-512" workbookHashValue="rpahSmL32T/Qzqdoua4mitDMEp5/ScpZfRAWb4gcOYy8aj6IVspIuTO2r1XkLHCPO8TTAt20Sph5YEwyjhcgsw==" workbookSaltValue="dDHabSg2Vmr6ucuq4Ysql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<sst xmlns="http://schemas.openxmlformats.org/spreadsheetml/2006/main" count="307" uniqueCount="115">
  <si>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</si>
  <si>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</si>
  <si>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</si>
  <si>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</si>
  <si>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</si>
  <si>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</si>
  <si>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</si>
  <si>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</si>
  <si>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</si>
  <si>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</si>
  <si>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</si>
  <si>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</si>
  <si>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</si>
  <si>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</si>
  <si>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</si>
  <si>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</si>
  <si>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</si>
  <si>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</si>
  <si>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</si>
  <si>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</si>
  <si>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</si>
  <si>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</si>
  <si>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</si>
  <si>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</si>
  <si>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</si>
  <si>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</si>
  <si>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</si>
  <si>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</si>
  <si>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</si>
  <si>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</si>
  <si>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</si>
  <si>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</si>
  <si>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</si>
  <si>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</si>
  <si>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</si>
  <si>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</si>
  <si>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</si>
  <si>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</si>
  <si>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</si>
  <si>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</si>
  <si>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</si>
  <si>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</si>
  <si>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</si>
  <si>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</si>
  <si>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</si>
  <si>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</si>
  <si>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</si>
  <si>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</si>
  <si>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</si>
  <si>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</si>
  <si>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</si>
  <si>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</si>
  <si>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</si>
  <si>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</si>
  <si>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</si>
  <si>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</si>
  <si>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</si>
  <si>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</si>
  <si>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</si>
  <si>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</si>
  <si>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</si>
  <si>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</si>
  <si>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</si>
  <si>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</si>
  <si>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</si>
  <si>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</si>
  <si>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</si>
  <si>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</si>
  <si>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　事業実施区域は山間部で、集合処理による下水道整備が非効率的であるため、市町村設置による合併処理浄化槽整備を実施した。経営環境は基本的に厳しい状況にあるが、今後も施設の効率的な維持管理による経費削減に努めていく必要がある。
　経営戦略については令和元年度に策定しており、令和６年度に見直しを予定している。</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</si>
  <si>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</si>
  <si>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</si>
  <si>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</si>
  <si>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</si>
  <si>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</si>
  <si>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</si>
  <si>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</si>
  <si>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</si>
  <si>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</si>
  <si>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</si>
  <si>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</si>
  <si>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</si>
  <si>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</si>
  <si>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</si>
  <si>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</si>
  <si>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</si>
  <si>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</si>
  <si>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</si>
  <si>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</si>
  <si>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</si>
  <si>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</si>
  <si>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</si>
  <si>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</si>
  <si>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</si>
  <si>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</si>
  <si>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</si>
  <si>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</si>
  <si>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富山県　砺波市</t>
  </si>
  <si>
    <t>法適用</t>
  </si>
  <si>
    <t>下水道事業</t>
  </si>
  <si>
    <t>特定地域生活排水処理</t>
  </si>
  <si>
    <t>K2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</si>
  <si>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</si>
  <si>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</si>
  <si>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</si>
  <si>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</si>
  <si>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</si>
  <si>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</si>
  <si>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</si>
  <si>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</si>
  <si>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</si>
  <si>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</si>
  <si>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</si>
  <si>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</si>
  <si>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本市の特定地域生活排水処理事業については、平成１４年の供用開始で、法定耐用年数を経過していないため、当面大規模な施設更新は見込んでいない。ただし、将来の更新に備え確実に財源を確保しておく必要がある。
②管渠老朽化率、③管渠改善率：該当なし</t>
  </si>
  <si>
    <t>①経常収支比率、⑤経費回収率：経常収支比率は類似団体よりも低い水準であるが、一方で経費回収率においては、使用料で回収すべき汚水処理費を全て賄えていることが分かる。今後、起債の償還が進み、支払利息が減ることで経常収支比率が改善する兆しはあるが、維持管理費の抑制と高水準な経費回収率の維持に努める必要がある。
②累積欠損金比率：類似団体と同等の水準で推移しているが、整備区域が山間部であることから、人口減少により使用料収入は今後横ばい又は減少すると見込まれる。維持管理費の節減を図り、欠損金の増加を抑制する必要がある。
③流動比率、④企業債残高対事業規模比率：当事業は、平成１８年度以降新規の起債発行を行っていないため、今後償還が進むことで企業債残高が減少し、流動負債が縮減する見込みである。一方で、使用料の収入状況の影響を受け、これらの比率は引き続き横ばいで推移するか、企業債の償還も半ばのため比率の改善には一定期間を要するものと考えられる。
⑥汚水処理原価：類似団体に比べて低い水準であり、引き続き安定的な経営に努めたい。
⑦施設利用率：整備区域が山間部であり、人口の減少が続いていることから、類似団体よりも低い水準にある。
⑧水洗化率：企業会計移行前から横ばいで、整備を実施したほぼ全ての世帯が接続している。</t>
    <rPh sb="167" eb="169">
      <t>ドウトウ</t>
    </rPh>
    <rPh sb="170" eb="172">
      <t>スイジュン</t>
    </rPh>
    <rPh sb="173" eb="175">
      <t>スイイ</t>
    </rPh>
    <rPh sb="523" eb="525">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</si>
</sst>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4E-485C-AFBE-275D64218E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B4E-485C-AFBE-275D64218E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33.33</c:v>
                </c:pt>
                <c:pt idx="4">
                  <c:v>31.14</c:v>
                </c:pt>
              </c:numCache>
            </c:numRef>
          </c:val>
          <c:extLst>
            <c:ext xmlns:c16="http://schemas.microsoft.com/office/drawing/2014/chart" uri="{C3380CC4-5D6E-409C-BE32-E72D297353CC}">
              <c16:uniqueId val="{00000000-0CE3-4966-9650-288EFE81D6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0CE3-4966-9650-288EFE81D6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97.73</c:v>
                </c:pt>
                <c:pt idx="4">
                  <c:v>97.72</c:v>
                </c:pt>
              </c:numCache>
            </c:numRef>
          </c:val>
          <c:extLst>
            <c:ext xmlns:c16="http://schemas.microsoft.com/office/drawing/2014/chart" uri="{C3380CC4-5D6E-409C-BE32-E72D297353CC}">
              <c16:uniqueId val="{00000000-4A72-4709-AB7B-6A9D372CEA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4A72-4709-AB7B-6A9D372CEA0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74.06</c:v>
                </c:pt>
                <c:pt idx="4">
                  <c:v>76.69</c:v>
                </c:pt>
              </c:numCache>
            </c:numRef>
          </c:val>
          <c:extLst>
            <c:ext xmlns:c16="http://schemas.microsoft.com/office/drawing/2014/chart" uri="{C3380CC4-5D6E-409C-BE32-E72D297353CC}">
              <c16:uniqueId val="{00000000-FBC3-4304-87E4-B28F39AB639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FBC3-4304-87E4-B28F39AB639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11.31</c:v>
                </c:pt>
                <c:pt idx="4">
                  <c:v>20.85</c:v>
                </c:pt>
              </c:numCache>
            </c:numRef>
          </c:val>
          <c:extLst>
            <c:ext xmlns:c16="http://schemas.microsoft.com/office/drawing/2014/chart" uri="{C3380CC4-5D6E-409C-BE32-E72D297353CC}">
              <c16:uniqueId val="{00000000-9C2E-4F0B-90D0-950EB08B213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9C2E-4F0B-90D0-950EB08B213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C9-442E-A925-00D63281EF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C9-442E-A925-00D63281EF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83.12</c:v>
                </c:pt>
                <c:pt idx="4">
                  <c:v>81.5</c:v>
                </c:pt>
              </c:numCache>
            </c:numRef>
          </c:val>
          <c:extLst>
            <c:ext xmlns:c16="http://schemas.microsoft.com/office/drawing/2014/chart" uri="{C3380CC4-5D6E-409C-BE32-E72D297353CC}">
              <c16:uniqueId val="{00000000-5FB1-4918-B92B-0FF4438EE23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5FB1-4918-B92B-0FF4438EE23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131.11000000000001</c:v>
                </c:pt>
                <c:pt idx="4">
                  <c:v>96.27</c:v>
                </c:pt>
              </c:numCache>
            </c:numRef>
          </c:val>
          <c:extLst>
            <c:ext xmlns:c16="http://schemas.microsoft.com/office/drawing/2014/chart" uri="{C3380CC4-5D6E-409C-BE32-E72D297353CC}">
              <c16:uniqueId val="{00000000-EF92-474F-97EA-69C70204C9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EF92-474F-97EA-69C70204C9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876.74</c:v>
                </c:pt>
                <c:pt idx="4">
                  <c:v>948.15</c:v>
                </c:pt>
              </c:numCache>
            </c:numRef>
          </c:val>
          <c:extLst>
            <c:ext xmlns:c16="http://schemas.microsoft.com/office/drawing/2014/chart" uri="{C3380CC4-5D6E-409C-BE32-E72D297353CC}">
              <c16:uniqueId val="{00000000-418D-42BF-99B3-FC8020739CE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418D-42BF-99B3-FC8020739CE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188.43</c:v>
                </c:pt>
                <c:pt idx="4">
                  <c:v>100</c:v>
                </c:pt>
              </c:numCache>
            </c:numRef>
          </c:val>
          <c:extLst>
            <c:ext xmlns:c16="http://schemas.microsoft.com/office/drawing/2014/chart" uri="{C3380CC4-5D6E-409C-BE32-E72D297353CC}">
              <c16:uniqueId val="{00000000-A8B1-4FE4-9293-95C8AB5C541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A8B1-4FE4-9293-95C8AB5C541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93.04</c:v>
                </c:pt>
                <c:pt idx="4">
                  <c:v>161.66999999999999</c:v>
                </c:pt>
              </c:numCache>
            </c:numRef>
          </c:val>
          <c:extLst>
            <c:ext xmlns:c16="http://schemas.microsoft.com/office/drawing/2014/chart" uri="{C3380CC4-5D6E-409C-BE32-E72D297353CC}">
              <c16:uniqueId val="{00000000-CDF5-4386-A9B2-19593E369D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CDF5-4386-A9B2-19593E369D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【98.81】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【102.81】</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【112.20】</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【310.14】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【83.38】</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【56.80】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【286.17】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【57.71】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【19.84】</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5"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富山県　砺波市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3</v>
      </c>
      <c r="C7" s="30"/>
      <c r="D7" s="30"/>
      <c r="E7" s="30"/>
      <c r="F7" s="30"/>
      <c r="G7" s="30"/>
      <c r="H7" s="30"/>
      <c r="I7" s="30" t="s">
        <v>13</v>
      </c>
      <c r="J7" s="30"/>
      <c r="K7" s="30"/>
      <c r="L7" s="30"/>
      <c r="M7" s="30"/>
      <c r="N7" s="30"/>
      <c r="O7" s="30"/>
      <c r="P7" s="30" t="s">
        <v>4</v>
      </c>
      <c r="Q7" s="30"/>
      <c r="R7" s="30"/>
      <c r="S7" s="30"/>
      <c r="T7" s="30"/>
      <c r="U7" s="30"/>
      <c r="V7" s="30"/>
      <c r="W7" s="30" t="s">
        <v>15</v>
      </c>
      <c r="X7" s="30"/>
      <c r="Y7" s="30"/>
      <c r="Z7" s="30"/>
      <c r="AA7" s="30"/>
      <c r="AB7" s="30"/>
      <c r="AC7" s="30"/>
      <c r="AD7" s="30" t="s">
        <v>8</v>
      </c>
      <c r="AE7" s="30"/>
      <c r="AF7" s="30"/>
      <c r="AG7" s="30"/>
      <c r="AH7" s="30"/>
      <c r="AI7" s="30"/>
      <c r="AJ7" s="30"/>
      <c r="AK7" s="3"/>
      <c r="AL7" s="30" t="s">
        <v>17</v>
      </c>
      <c r="AM7" s="30"/>
      <c r="AN7" s="30"/>
      <c r="AO7" s="30"/>
      <c r="AP7" s="30"/>
      <c r="AQ7" s="30"/>
      <c r="AR7" s="30"/>
      <c r="AS7" s="30"/>
      <c r="AT7" s="30" t="s">
        <v>9</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47626</v>
      </c>
      <c r="AM8" s="36"/>
      <c r="AN8" s="36"/>
      <c r="AO8" s="36"/>
      <c r="AP8" s="36"/>
      <c r="AQ8" s="36"/>
      <c r="AR8" s="36"/>
      <c r="AS8" s="36"/>
      <c r="AT8" s="37">
        <f>データ!T6</f>
        <v>127.03</v>
      </c>
      <c r="AU8" s="37"/>
      <c r="AV8" s="37"/>
      <c r="AW8" s="37"/>
      <c r="AX8" s="37"/>
      <c r="AY8" s="37"/>
      <c r="AZ8" s="37"/>
      <c r="BA8" s="37"/>
      <c r="BB8" s="37">
        <f>データ!U6</f>
        <v>374.92</v>
      </c>
      <c r="BC8" s="37"/>
      <c r="BD8" s="37"/>
      <c r="BE8" s="37"/>
      <c r="BF8" s="37"/>
      <c r="BG8" s="37"/>
      <c r="BH8" s="37"/>
      <c r="BI8" s="37"/>
      <c r="BJ8" s="3"/>
      <c r="BK8" s="3"/>
      <c r="BL8" s="38" t="s">
        <v>14</v>
      </c>
      <c r="BM8" s="39"/>
      <c r="BN8" s="40" t="s">
        <v>21</v>
      </c>
      <c r="BO8" s="40"/>
      <c r="BP8" s="40"/>
      <c r="BQ8" s="40"/>
      <c r="BR8" s="40"/>
      <c r="BS8" s="40"/>
      <c r="BT8" s="40"/>
      <c r="BU8" s="40"/>
      <c r="BV8" s="40"/>
      <c r="BW8" s="40"/>
      <c r="BX8" s="40"/>
      <c r="BY8" s="41"/>
    </row>
    <row r="9" spans="1:78" ht="18.75" customHeight="1" x14ac:dyDescent="0.15">
      <c r="A9" s="2"/>
      <c r="B9" s="30" t="s">
        <v>22</v>
      </c>
      <c r="C9" s="30"/>
      <c r="D9" s="30"/>
      <c r="E9" s="30"/>
      <c r="F9" s="30"/>
      <c r="G9" s="30"/>
      <c r="H9" s="30"/>
      <c r="I9" s="30" t="s">
        <v>24</v>
      </c>
      <c r="J9" s="30"/>
      <c r="K9" s="30"/>
      <c r="L9" s="30"/>
      <c r="M9" s="30"/>
      <c r="N9" s="30"/>
      <c r="O9" s="30"/>
      <c r="P9" s="30" t="s">
        <v>25</v>
      </c>
      <c r="Q9" s="30"/>
      <c r="R9" s="30"/>
      <c r="S9" s="30"/>
      <c r="T9" s="30"/>
      <c r="U9" s="30"/>
      <c r="V9" s="30"/>
      <c r="W9" s="30" t="s">
        <v>28</v>
      </c>
      <c r="X9" s="30"/>
      <c r="Y9" s="30"/>
      <c r="Z9" s="30"/>
      <c r="AA9" s="30"/>
      <c r="AB9" s="30"/>
      <c r="AC9" s="30"/>
      <c r="AD9" s="30" t="s">
        <v>23</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32</v>
      </c>
      <c r="BC9" s="30"/>
      <c r="BD9" s="30"/>
      <c r="BE9" s="30"/>
      <c r="BF9" s="30"/>
      <c r="BG9" s="30"/>
      <c r="BH9" s="30"/>
      <c r="BI9" s="30"/>
      <c r="BJ9" s="3"/>
      <c r="BK9" s="3"/>
      <c r="BL9" s="42" t="s">
        <v>35</v>
      </c>
      <c r="BM9" s="43"/>
      <c r="BN9" s="44" t="s">
        <v>36</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36.950000000000003</v>
      </c>
      <c r="J10" s="37"/>
      <c r="K10" s="37"/>
      <c r="L10" s="37"/>
      <c r="M10" s="37"/>
      <c r="N10" s="37"/>
      <c r="O10" s="37"/>
      <c r="P10" s="37">
        <f>データ!P6</f>
        <v>0.74</v>
      </c>
      <c r="Q10" s="37"/>
      <c r="R10" s="37"/>
      <c r="S10" s="37"/>
      <c r="T10" s="37"/>
      <c r="U10" s="37"/>
      <c r="V10" s="37"/>
      <c r="W10" s="37">
        <f>データ!Q6</f>
        <v>100</v>
      </c>
      <c r="X10" s="37"/>
      <c r="Y10" s="37"/>
      <c r="Z10" s="37"/>
      <c r="AA10" s="37"/>
      <c r="AB10" s="37"/>
      <c r="AC10" s="37"/>
      <c r="AD10" s="36">
        <f>データ!R6</f>
        <v>3300</v>
      </c>
      <c r="AE10" s="36"/>
      <c r="AF10" s="36"/>
      <c r="AG10" s="36"/>
      <c r="AH10" s="36"/>
      <c r="AI10" s="36"/>
      <c r="AJ10" s="36"/>
      <c r="AK10" s="2"/>
      <c r="AL10" s="36">
        <f>データ!V6</f>
        <v>351</v>
      </c>
      <c r="AM10" s="36"/>
      <c r="AN10" s="36"/>
      <c r="AO10" s="36"/>
      <c r="AP10" s="36"/>
      <c r="AQ10" s="36"/>
      <c r="AR10" s="36"/>
      <c r="AS10" s="36"/>
      <c r="AT10" s="37">
        <f>データ!W6</f>
        <v>1.02</v>
      </c>
      <c r="AU10" s="37"/>
      <c r="AV10" s="37"/>
      <c r="AW10" s="37"/>
      <c r="AX10" s="37"/>
      <c r="AY10" s="37"/>
      <c r="AZ10" s="37"/>
      <c r="BA10" s="37"/>
      <c r="BB10" s="37">
        <f>データ!X6</f>
        <v>344.12</v>
      </c>
      <c r="BC10" s="37"/>
      <c r="BD10" s="37"/>
      <c r="BE10" s="37"/>
      <c r="BF10" s="37"/>
      <c r="BG10" s="37"/>
      <c r="BH10" s="37"/>
      <c r="BI10" s="37"/>
      <c r="BJ10" s="2"/>
      <c r="BK10" s="2"/>
      <c r="BL10" s="46" t="s">
        <v>38</v>
      </c>
      <c r="BM10" s="47"/>
      <c r="BN10" s="48" t="s">
        <v>7</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41</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11</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68</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44</v>
      </c>
      <c r="C84" s="6"/>
      <c r="D84" s="6"/>
      <c r="E84" s="6" t="s">
        <v>45</v>
      </c>
      <c r="F84" s="6" t="s">
        <v>47</v>
      </c>
      <c r="G84" s="6" t="s">
        <v>48</v>
      </c>
      <c r="H84" s="6" t="s">
        <v>42</v>
      </c>
      <c r="I84" s="6" t="s">
        <v>12</v>
      </c>
      <c r="J84" s="6" t="s">
        <v>49</v>
      </c>
      <c r="K84" s="6" t="s">
        <v>50</v>
      </c>
      <c r="L84" s="6" t="s">
        <v>33</v>
      </c>
      <c r="M84" s="6" t="s">
        <v>37</v>
      </c>
      <c r="N84" s="6" t="s">
        <v>51</v>
      </c>
      <c r="O84" s="6" t="s">
        <v>53</v>
      </c>
    </row>
    <row r="85" spans="1:78" hidden="1" x14ac:dyDescent="0.15">
      <c r="B85" s="6"/>
      <c r="C85" s="6"/>
      <c r="D85" s="6"/>
      <c r="E85" s="6" t="str">
        <f>データ!AI6</f>
        <v>【98.81】</v>
      </c>
      <c r="F85" s="6" t="str">
        <f>データ!AT6</f>
        <v>【102.81】</v>
      </c>
      <c r="G85" s="6" t="str">
        <f>データ!BE6</f>
        <v>【112.20】</v>
      </c>
      <c r="H85" s="6" t="str">
        <f>データ!BP6</f>
        <v>【310.14】</v>
      </c>
      <c r="I85" s="6" t="str">
        <f>データ!CA6</f>
        <v>【57.71】</v>
      </c>
      <c r="J85" s="6" t="str">
        <f>データ!CL6</f>
        <v>【286.17】</v>
      </c>
      <c r="K85" s="6" t="str">
        <f>データ!CW6</f>
        <v>【56.80】</v>
      </c>
      <c r="L85" s="6" t="str">
        <f>データ!DH6</f>
        <v>【83.38】</v>
      </c>
      <c r="M85" s="6" t="str">
        <f>データ!DS6</f>
        <v>【19.84】</v>
      </c>
      <c r="N85" s="6" t="str">
        <f>データ!ED6</f>
        <v>【-】</v>
      </c>
      <c r="O85" s="6" t="str">
        <f>データ!EO6</f>
        <v>【-】</v>
      </c>
    </row>
  </sheetData>
  <sheetProtection algorithmName="SHA-512" hashValue="qnTC2UaOc8qegoeuv/OkUoKU2Fn2tt9f4WcDUELouNB+lpydLmo41Pcr+dZzoLiEB4wSl7LlqPlA5k2R3zFLsg==" saltValue="ixIZCduMVWR/+Pj7bdzJg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34</v>
      </c>
      <c r="C3" s="16" t="s">
        <v>58</v>
      </c>
      <c r="D3" s="16" t="s">
        <v>59</v>
      </c>
      <c r="E3" s="16" t="s">
        <v>6</v>
      </c>
      <c r="F3" s="16" t="s">
        <v>5</v>
      </c>
      <c r="G3" s="16" t="s">
        <v>26</v>
      </c>
      <c r="H3" s="74" t="s">
        <v>60</v>
      </c>
      <c r="I3" s="75"/>
      <c r="J3" s="75"/>
      <c r="K3" s="75"/>
      <c r="L3" s="75"/>
      <c r="M3" s="75"/>
      <c r="N3" s="75"/>
      <c r="O3" s="75"/>
      <c r="P3" s="75"/>
      <c r="Q3" s="75"/>
      <c r="R3" s="75"/>
      <c r="S3" s="75"/>
      <c r="T3" s="75"/>
      <c r="U3" s="75"/>
      <c r="V3" s="75"/>
      <c r="W3" s="75"/>
      <c r="X3" s="76"/>
      <c r="Y3" s="72"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10</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61</v>
      </c>
      <c r="B4" s="17"/>
      <c r="C4" s="17"/>
      <c r="D4" s="17"/>
      <c r="E4" s="17"/>
      <c r="F4" s="17"/>
      <c r="G4" s="17"/>
      <c r="H4" s="77"/>
      <c r="I4" s="78"/>
      <c r="J4" s="78"/>
      <c r="K4" s="78"/>
      <c r="L4" s="78"/>
      <c r="M4" s="78"/>
      <c r="N4" s="78"/>
      <c r="O4" s="78"/>
      <c r="P4" s="78"/>
      <c r="Q4" s="78"/>
      <c r="R4" s="78"/>
      <c r="S4" s="78"/>
      <c r="T4" s="78"/>
      <c r="U4" s="78"/>
      <c r="V4" s="78"/>
      <c r="W4" s="78"/>
      <c r="X4" s="79"/>
      <c r="Y4" s="73" t="s">
        <v>52</v>
      </c>
      <c r="Z4" s="73"/>
      <c r="AA4" s="73"/>
      <c r="AB4" s="73"/>
      <c r="AC4" s="73"/>
      <c r="AD4" s="73"/>
      <c r="AE4" s="73"/>
      <c r="AF4" s="73"/>
      <c r="AG4" s="73"/>
      <c r="AH4" s="73"/>
      <c r="AI4" s="73"/>
      <c r="AJ4" s="73" t="s">
        <v>46</v>
      </c>
      <c r="AK4" s="73"/>
      <c r="AL4" s="73"/>
      <c r="AM4" s="73"/>
      <c r="AN4" s="73"/>
      <c r="AO4" s="73"/>
      <c r="AP4" s="73"/>
      <c r="AQ4" s="73"/>
      <c r="AR4" s="73"/>
      <c r="AS4" s="73"/>
      <c r="AT4" s="73"/>
      <c r="AU4" s="73" t="s">
        <v>29</v>
      </c>
      <c r="AV4" s="73"/>
      <c r="AW4" s="73"/>
      <c r="AX4" s="73"/>
      <c r="AY4" s="73"/>
      <c r="AZ4" s="73"/>
      <c r="BA4" s="73"/>
      <c r="BB4" s="73"/>
      <c r="BC4" s="73"/>
      <c r="BD4" s="73"/>
      <c r="BE4" s="73"/>
      <c r="BF4" s="73" t="s">
        <v>62</v>
      </c>
      <c r="BG4" s="73"/>
      <c r="BH4" s="73"/>
      <c r="BI4" s="73"/>
      <c r="BJ4" s="73"/>
      <c r="BK4" s="73"/>
      <c r="BL4" s="73"/>
      <c r="BM4" s="73"/>
      <c r="BN4" s="73"/>
      <c r="BO4" s="73"/>
      <c r="BP4" s="73"/>
      <c r="BQ4" s="73" t="s">
        <v>16</v>
      </c>
      <c r="BR4" s="73"/>
      <c r="BS4" s="73"/>
      <c r="BT4" s="73"/>
      <c r="BU4" s="73"/>
      <c r="BV4" s="73"/>
      <c r="BW4" s="73"/>
      <c r="BX4" s="73"/>
      <c r="BY4" s="73"/>
      <c r="BZ4" s="73"/>
      <c r="CA4" s="73"/>
      <c r="CB4" s="73" t="s">
        <v>63</v>
      </c>
      <c r="CC4" s="73"/>
      <c r="CD4" s="73"/>
      <c r="CE4" s="73"/>
      <c r="CF4" s="73"/>
      <c r="CG4" s="73"/>
      <c r="CH4" s="73"/>
      <c r="CI4" s="73"/>
      <c r="CJ4" s="73"/>
      <c r="CK4" s="73"/>
      <c r="CL4" s="73"/>
      <c r="CM4" s="73" t="s">
        <v>0</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8" x14ac:dyDescent="0.15">
      <c r="A5" s="14" t="s">
        <v>69</v>
      </c>
      <c r="B5" s="18"/>
      <c r="C5" s="18"/>
      <c r="D5" s="18"/>
      <c r="E5" s="18"/>
      <c r="F5" s="18"/>
      <c r="G5" s="18"/>
      <c r="H5" s="23" t="s">
        <v>57</v>
      </c>
      <c r="I5" s="23" t="s">
        <v>70</v>
      </c>
      <c r="J5" s="23" t="s">
        <v>71</v>
      </c>
      <c r="K5" s="23" t="s">
        <v>72</v>
      </c>
      <c r="L5" s="23" t="s">
        <v>73</v>
      </c>
      <c r="M5" s="23" t="s">
        <v>8</v>
      </c>
      <c r="N5" s="23" t="s">
        <v>74</v>
      </c>
      <c r="O5" s="23" t="s">
        <v>75</v>
      </c>
      <c r="P5" s="23" t="s">
        <v>76</v>
      </c>
      <c r="Q5" s="23" t="s">
        <v>77</v>
      </c>
      <c r="R5" s="23" t="s">
        <v>78</v>
      </c>
      <c r="S5" s="23" t="s">
        <v>79</v>
      </c>
      <c r="T5" s="23" t="s">
        <v>80</v>
      </c>
      <c r="U5" s="23" t="s">
        <v>1</v>
      </c>
      <c r="V5" s="23" t="s">
        <v>81</v>
      </c>
      <c r="W5" s="23" t="s">
        <v>82</v>
      </c>
      <c r="X5" s="23" t="s">
        <v>83</v>
      </c>
      <c r="Y5" s="23" t="s">
        <v>84</v>
      </c>
      <c r="Z5" s="23" t="s">
        <v>85</v>
      </c>
      <c r="AA5" s="23" t="s">
        <v>86</v>
      </c>
      <c r="AB5" s="23" t="s">
        <v>87</v>
      </c>
      <c r="AC5" s="23" t="s">
        <v>88</v>
      </c>
      <c r="AD5" s="23" t="s">
        <v>89</v>
      </c>
      <c r="AE5" s="23" t="s">
        <v>91</v>
      </c>
      <c r="AF5" s="23" t="s">
        <v>92</v>
      </c>
      <c r="AG5" s="23" t="s">
        <v>93</v>
      </c>
      <c r="AH5" s="23" t="s">
        <v>94</v>
      </c>
      <c r="AI5" s="23" t="s">
        <v>44</v>
      </c>
      <c r="AJ5" s="23" t="s">
        <v>84</v>
      </c>
      <c r="AK5" s="23" t="s">
        <v>85</v>
      </c>
      <c r="AL5" s="23" t="s">
        <v>86</v>
      </c>
      <c r="AM5" s="23" t="s">
        <v>87</v>
      </c>
      <c r="AN5" s="23" t="s">
        <v>88</v>
      </c>
      <c r="AO5" s="23" t="s">
        <v>89</v>
      </c>
      <c r="AP5" s="23" t="s">
        <v>91</v>
      </c>
      <c r="AQ5" s="23" t="s">
        <v>92</v>
      </c>
      <c r="AR5" s="23" t="s">
        <v>93</v>
      </c>
      <c r="AS5" s="23" t="s">
        <v>94</v>
      </c>
      <c r="AT5" s="23" t="s">
        <v>90</v>
      </c>
      <c r="AU5" s="23" t="s">
        <v>84</v>
      </c>
      <c r="AV5" s="23" t="s">
        <v>85</v>
      </c>
      <c r="AW5" s="23" t="s">
        <v>86</v>
      </c>
      <c r="AX5" s="23" t="s">
        <v>87</v>
      </c>
      <c r="AY5" s="23" t="s">
        <v>88</v>
      </c>
      <c r="AZ5" s="23" t="s">
        <v>89</v>
      </c>
      <c r="BA5" s="23" t="s">
        <v>91</v>
      </c>
      <c r="BB5" s="23" t="s">
        <v>92</v>
      </c>
      <c r="BC5" s="23" t="s">
        <v>93</v>
      </c>
      <c r="BD5" s="23" t="s">
        <v>94</v>
      </c>
      <c r="BE5" s="23" t="s">
        <v>90</v>
      </c>
      <c r="BF5" s="23" t="s">
        <v>84</v>
      </c>
      <c r="BG5" s="23" t="s">
        <v>85</v>
      </c>
      <c r="BH5" s="23" t="s">
        <v>86</v>
      </c>
      <c r="BI5" s="23" t="s">
        <v>87</v>
      </c>
      <c r="BJ5" s="23" t="s">
        <v>88</v>
      </c>
      <c r="BK5" s="23" t="s">
        <v>89</v>
      </c>
      <c r="BL5" s="23" t="s">
        <v>91</v>
      </c>
      <c r="BM5" s="23" t="s">
        <v>92</v>
      </c>
      <c r="BN5" s="23" t="s">
        <v>93</v>
      </c>
      <c r="BO5" s="23" t="s">
        <v>94</v>
      </c>
      <c r="BP5" s="23" t="s">
        <v>90</v>
      </c>
      <c r="BQ5" s="23" t="s">
        <v>84</v>
      </c>
      <c r="BR5" s="23" t="s">
        <v>85</v>
      </c>
      <c r="BS5" s="23" t="s">
        <v>86</v>
      </c>
      <c r="BT5" s="23" t="s">
        <v>87</v>
      </c>
      <c r="BU5" s="23" t="s">
        <v>88</v>
      </c>
      <c r="BV5" s="23" t="s">
        <v>89</v>
      </c>
      <c r="BW5" s="23" t="s">
        <v>91</v>
      </c>
      <c r="BX5" s="23" t="s">
        <v>92</v>
      </c>
      <c r="BY5" s="23" t="s">
        <v>93</v>
      </c>
      <c r="BZ5" s="23" t="s">
        <v>94</v>
      </c>
      <c r="CA5" s="23" t="s">
        <v>90</v>
      </c>
      <c r="CB5" s="23" t="s">
        <v>84</v>
      </c>
      <c r="CC5" s="23" t="s">
        <v>85</v>
      </c>
      <c r="CD5" s="23" t="s">
        <v>86</v>
      </c>
      <c r="CE5" s="23" t="s">
        <v>87</v>
      </c>
      <c r="CF5" s="23" t="s">
        <v>88</v>
      </c>
      <c r="CG5" s="23" t="s">
        <v>89</v>
      </c>
      <c r="CH5" s="23" t="s">
        <v>91</v>
      </c>
      <c r="CI5" s="23" t="s">
        <v>92</v>
      </c>
      <c r="CJ5" s="23" t="s">
        <v>93</v>
      </c>
      <c r="CK5" s="23" t="s">
        <v>94</v>
      </c>
      <c r="CL5" s="23" t="s">
        <v>90</v>
      </c>
      <c r="CM5" s="23" t="s">
        <v>84</v>
      </c>
      <c r="CN5" s="23" t="s">
        <v>85</v>
      </c>
      <c r="CO5" s="23" t="s">
        <v>86</v>
      </c>
      <c r="CP5" s="23" t="s">
        <v>87</v>
      </c>
      <c r="CQ5" s="23" t="s">
        <v>88</v>
      </c>
      <c r="CR5" s="23" t="s">
        <v>89</v>
      </c>
      <c r="CS5" s="23" t="s">
        <v>91</v>
      </c>
      <c r="CT5" s="23" t="s">
        <v>92</v>
      </c>
      <c r="CU5" s="23" t="s">
        <v>93</v>
      </c>
      <c r="CV5" s="23" t="s">
        <v>94</v>
      </c>
      <c r="CW5" s="23" t="s">
        <v>90</v>
      </c>
      <c r="CX5" s="23" t="s">
        <v>84</v>
      </c>
      <c r="CY5" s="23" t="s">
        <v>85</v>
      </c>
      <c r="CZ5" s="23" t="s">
        <v>86</v>
      </c>
      <c r="DA5" s="23" t="s">
        <v>87</v>
      </c>
      <c r="DB5" s="23" t="s">
        <v>88</v>
      </c>
      <c r="DC5" s="23" t="s">
        <v>89</v>
      </c>
      <c r="DD5" s="23" t="s">
        <v>91</v>
      </c>
      <c r="DE5" s="23" t="s">
        <v>92</v>
      </c>
      <c r="DF5" s="23" t="s">
        <v>93</v>
      </c>
      <c r="DG5" s="23" t="s">
        <v>94</v>
      </c>
      <c r="DH5" s="23" t="s">
        <v>90</v>
      </c>
      <c r="DI5" s="23" t="s">
        <v>84</v>
      </c>
      <c r="DJ5" s="23" t="s">
        <v>85</v>
      </c>
      <c r="DK5" s="23" t="s">
        <v>86</v>
      </c>
      <c r="DL5" s="23" t="s">
        <v>87</v>
      </c>
      <c r="DM5" s="23" t="s">
        <v>88</v>
      </c>
      <c r="DN5" s="23" t="s">
        <v>89</v>
      </c>
      <c r="DO5" s="23" t="s">
        <v>91</v>
      </c>
      <c r="DP5" s="23" t="s">
        <v>92</v>
      </c>
      <c r="DQ5" s="23" t="s">
        <v>93</v>
      </c>
      <c r="DR5" s="23" t="s">
        <v>94</v>
      </c>
      <c r="DS5" s="23" t="s">
        <v>90</v>
      </c>
      <c r="DT5" s="23" t="s">
        <v>84</v>
      </c>
      <c r="DU5" s="23" t="s">
        <v>85</v>
      </c>
      <c r="DV5" s="23" t="s">
        <v>86</v>
      </c>
      <c r="DW5" s="23" t="s">
        <v>87</v>
      </c>
      <c r="DX5" s="23" t="s">
        <v>88</v>
      </c>
      <c r="DY5" s="23" t="s">
        <v>89</v>
      </c>
      <c r="DZ5" s="23" t="s">
        <v>91</v>
      </c>
      <c r="EA5" s="23" t="s">
        <v>92</v>
      </c>
      <c r="EB5" s="23" t="s">
        <v>93</v>
      </c>
      <c r="EC5" s="23" t="s">
        <v>94</v>
      </c>
      <c r="ED5" s="23" t="s">
        <v>90</v>
      </c>
      <c r="EE5" s="23" t="s">
        <v>84</v>
      </c>
      <c r="EF5" s="23" t="s">
        <v>85</v>
      </c>
      <c r="EG5" s="23" t="s">
        <v>86</v>
      </c>
      <c r="EH5" s="23" t="s">
        <v>87</v>
      </c>
      <c r="EI5" s="23" t="s">
        <v>88</v>
      </c>
      <c r="EJ5" s="23" t="s">
        <v>89</v>
      </c>
      <c r="EK5" s="23" t="s">
        <v>91</v>
      </c>
      <c r="EL5" s="23" t="s">
        <v>92</v>
      </c>
      <c r="EM5" s="23" t="s">
        <v>93</v>
      </c>
      <c r="EN5" s="23" t="s">
        <v>94</v>
      </c>
      <c r="EO5" s="23" t="s">
        <v>90</v>
      </c>
    </row>
    <row r="6" spans="1:148" s="13" customFormat="1" x14ac:dyDescent="0.15">
      <c r="A6" s="14" t="s">
        <v>95</v>
      </c>
      <c r="B6" s="19">
        <f t="shared" ref="B6:X6" si="1">B7</f>
        <v>2021</v>
      </c>
      <c r="C6" s="19">
        <f t="shared" si="1"/>
        <v>162086</v>
      </c>
      <c r="D6" s="19">
        <f t="shared" si="1"/>
        <v>46</v>
      </c>
      <c r="E6" s="19">
        <f t="shared" si="1"/>
        <v>18</v>
      </c>
      <c r="F6" s="19">
        <f t="shared" si="1"/>
        <v>0</v>
      </c>
      <c r="G6" s="19">
        <f t="shared" si="1"/>
        <v>0</v>
      </c>
      <c r="H6" s="19" t="str">
        <f t="shared" si="1"/>
        <v>富山県　砺波市</v>
      </c>
      <c r="I6" s="19" t="str">
        <f t="shared" si="1"/>
        <v>法適用</v>
      </c>
      <c r="J6" s="19" t="str">
        <f t="shared" si="1"/>
        <v>下水道事業</v>
      </c>
      <c r="K6" s="19" t="str">
        <f t="shared" si="1"/>
        <v>特定地域生活排水処理</v>
      </c>
      <c r="L6" s="19" t="str">
        <f t="shared" si="1"/>
        <v>K2</v>
      </c>
      <c r="M6" s="19" t="str">
        <f t="shared" si="1"/>
        <v>非設置</v>
      </c>
      <c r="N6" s="24" t="str">
        <f t="shared" si="1"/>
        <v>-</v>
      </c>
      <c r="O6" s="24">
        <f t="shared" si="1"/>
        <v>36.950000000000003</v>
      </c>
      <c r="P6" s="24">
        <f t="shared" si="1"/>
        <v>0.74</v>
      </c>
      <c r="Q6" s="24">
        <f t="shared" si="1"/>
        <v>100</v>
      </c>
      <c r="R6" s="24">
        <f t="shared" si="1"/>
        <v>3300</v>
      </c>
      <c r="S6" s="24">
        <f t="shared" si="1"/>
        <v>47626</v>
      </c>
      <c r="T6" s="24">
        <f t="shared" si="1"/>
        <v>127.03</v>
      </c>
      <c r="U6" s="24">
        <f t="shared" si="1"/>
        <v>374.92</v>
      </c>
      <c r="V6" s="24">
        <f t="shared" si="1"/>
        <v>351</v>
      </c>
      <c r="W6" s="24">
        <f t="shared" si="1"/>
        <v>1.02</v>
      </c>
      <c r="X6" s="24">
        <f t="shared" si="1"/>
        <v>344.12</v>
      </c>
      <c r="Y6" s="28" t="str">
        <f t="shared" ref="Y6:AH6" si="2">IF(Y7="",NA(),Y7)</f>
        <v>-</v>
      </c>
      <c r="Z6" s="28" t="str">
        <f t="shared" si="2"/>
        <v>-</v>
      </c>
      <c r="AA6" s="28" t="str">
        <f t="shared" si="2"/>
        <v>-</v>
      </c>
      <c r="AB6" s="28">
        <f t="shared" si="2"/>
        <v>74.06</v>
      </c>
      <c r="AC6" s="28">
        <f t="shared" si="2"/>
        <v>76.69</v>
      </c>
      <c r="AD6" s="28" t="str">
        <f t="shared" si="2"/>
        <v>-</v>
      </c>
      <c r="AE6" s="28" t="str">
        <f t="shared" si="2"/>
        <v>-</v>
      </c>
      <c r="AF6" s="28" t="str">
        <f t="shared" si="2"/>
        <v>-</v>
      </c>
      <c r="AG6" s="28">
        <f t="shared" si="2"/>
        <v>99.03</v>
      </c>
      <c r="AH6" s="28">
        <f t="shared" si="2"/>
        <v>100.41</v>
      </c>
      <c r="AI6" s="24" t="str">
        <f>IF(AI7="","",IF(AI7="-","【-】","【"&amp;SUBSTITUTE(TEXT(AI7,"#,##0.00"),"-","△")&amp;"】"))</f>
        <v>【98.81】</v>
      </c>
      <c r="AJ6" s="28" t="str">
        <f t="shared" ref="AJ6:AS6" si="3">IF(AJ7="",NA(),AJ7)</f>
        <v>-</v>
      </c>
      <c r="AK6" s="28" t="str">
        <f t="shared" si="3"/>
        <v>-</v>
      </c>
      <c r="AL6" s="28" t="str">
        <f t="shared" si="3"/>
        <v>-</v>
      </c>
      <c r="AM6" s="28">
        <f t="shared" si="3"/>
        <v>83.12</v>
      </c>
      <c r="AN6" s="28">
        <f t="shared" si="3"/>
        <v>81.5</v>
      </c>
      <c r="AO6" s="28" t="str">
        <f t="shared" si="3"/>
        <v>-</v>
      </c>
      <c r="AP6" s="28" t="str">
        <f t="shared" si="3"/>
        <v>-</v>
      </c>
      <c r="AQ6" s="28" t="str">
        <f t="shared" si="3"/>
        <v>-</v>
      </c>
      <c r="AR6" s="28">
        <f t="shared" si="3"/>
        <v>74.239999999999995</v>
      </c>
      <c r="AS6" s="28">
        <f t="shared" si="3"/>
        <v>83.92</v>
      </c>
      <c r="AT6" s="24" t="str">
        <f>IF(AT7="","",IF(AT7="-","【-】","【"&amp;SUBSTITUTE(TEXT(AT7,"#,##0.00"),"-","△")&amp;"】"))</f>
        <v>【102.81】</v>
      </c>
      <c r="AU6" s="28" t="str">
        <f t="shared" ref="AU6:BD6" si="4">IF(AU7="",NA(),AU7)</f>
        <v>-</v>
      </c>
      <c r="AV6" s="28" t="str">
        <f t="shared" si="4"/>
        <v>-</v>
      </c>
      <c r="AW6" s="28" t="str">
        <f t="shared" si="4"/>
        <v>-</v>
      </c>
      <c r="AX6" s="28">
        <f t="shared" si="4"/>
        <v>131.11000000000001</v>
      </c>
      <c r="AY6" s="28">
        <f t="shared" si="4"/>
        <v>96.27</v>
      </c>
      <c r="AZ6" s="28" t="str">
        <f t="shared" si="4"/>
        <v>-</v>
      </c>
      <c r="BA6" s="28" t="str">
        <f t="shared" si="4"/>
        <v>-</v>
      </c>
      <c r="BB6" s="28" t="str">
        <f t="shared" si="4"/>
        <v>-</v>
      </c>
      <c r="BC6" s="28">
        <f t="shared" si="4"/>
        <v>100.47</v>
      </c>
      <c r="BD6" s="28">
        <f t="shared" si="4"/>
        <v>122.71</v>
      </c>
      <c r="BE6" s="24" t="str">
        <f>IF(BE7="","",IF(BE7="-","【-】","【"&amp;SUBSTITUTE(TEXT(BE7,"#,##0.00"),"-","△")&amp;"】"))</f>
        <v>【112.20】</v>
      </c>
      <c r="BF6" s="28" t="str">
        <f t="shared" ref="BF6:BO6" si="5">IF(BF7="",NA(),BF7)</f>
        <v>-</v>
      </c>
      <c r="BG6" s="28" t="str">
        <f t="shared" si="5"/>
        <v>-</v>
      </c>
      <c r="BH6" s="28" t="str">
        <f t="shared" si="5"/>
        <v>-</v>
      </c>
      <c r="BI6" s="28">
        <f t="shared" si="5"/>
        <v>876.74</v>
      </c>
      <c r="BJ6" s="28">
        <f t="shared" si="5"/>
        <v>948.15</v>
      </c>
      <c r="BK6" s="28" t="str">
        <f t="shared" si="5"/>
        <v>-</v>
      </c>
      <c r="BL6" s="28" t="str">
        <f t="shared" si="5"/>
        <v>-</v>
      </c>
      <c r="BM6" s="28" t="str">
        <f t="shared" si="5"/>
        <v>-</v>
      </c>
      <c r="BN6" s="28">
        <f t="shared" si="5"/>
        <v>294.27</v>
      </c>
      <c r="BO6" s="28">
        <f t="shared" si="5"/>
        <v>294.08999999999997</v>
      </c>
      <c r="BP6" s="24" t="str">
        <f>IF(BP7="","",IF(BP7="-","【-】","【"&amp;SUBSTITUTE(TEXT(BP7,"#,##0.00"),"-","△")&amp;"】"))</f>
        <v>【310.14】</v>
      </c>
      <c r="BQ6" s="28" t="str">
        <f t="shared" ref="BQ6:BZ6" si="6">IF(BQ7="",NA(),BQ7)</f>
        <v>-</v>
      </c>
      <c r="BR6" s="28" t="str">
        <f t="shared" si="6"/>
        <v>-</v>
      </c>
      <c r="BS6" s="28" t="str">
        <f t="shared" si="6"/>
        <v>-</v>
      </c>
      <c r="BT6" s="28">
        <f t="shared" si="6"/>
        <v>188.43</v>
      </c>
      <c r="BU6" s="28">
        <f t="shared" si="6"/>
        <v>100</v>
      </c>
      <c r="BV6" s="28" t="str">
        <f t="shared" si="6"/>
        <v>-</v>
      </c>
      <c r="BW6" s="28" t="str">
        <f t="shared" si="6"/>
        <v>-</v>
      </c>
      <c r="BX6" s="28" t="str">
        <f t="shared" si="6"/>
        <v>-</v>
      </c>
      <c r="BY6" s="28">
        <f t="shared" si="6"/>
        <v>60.59</v>
      </c>
      <c r="BZ6" s="28">
        <f t="shared" si="6"/>
        <v>60</v>
      </c>
      <c r="CA6" s="24" t="str">
        <f>IF(CA7="","",IF(CA7="-","【-】","【"&amp;SUBSTITUTE(TEXT(CA7,"#,##0.00"),"-","△")&amp;"】"))</f>
        <v>【57.71】</v>
      </c>
      <c r="CB6" s="28" t="str">
        <f t="shared" ref="CB6:CK6" si="7">IF(CB7="",NA(),CB7)</f>
        <v>-</v>
      </c>
      <c r="CC6" s="28" t="str">
        <f t="shared" si="7"/>
        <v>-</v>
      </c>
      <c r="CD6" s="28" t="str">
        <f t="shared" si="7"/>
        <v>-</v>
      </c>
      <c r="CE6" s="28">
        <f t="shared" si="7"/>
        <v>93.04</v>
      </c>
      <c r="CF6" s="28">
        <f t="shared" si="7"/>
        <v>161.66999999999999</v>
      </c>
      <c r="CG6" s="28" t="str">
        <f t="shared" si="7"/>
        <v>-</v>
      </c>
      <c r="CH6" s="28" t="str">
        <f t="shared" si="7"/>
        <v>-</v>
      </c>
      <c r="CI6" s="28" t="str">
        <f t="shared" si="7"/>
        <v>-</v>
      </c>
      <c r="CJ6" s="28">
        <f t="shared" si="7"/>
        <v>280.23</v>
      </c>
      <c r="CK6" s="28">
        <f t="shared" si="7"/>
        <v>282.70999999999998</v>
      </c>
      <c r="CL6" s="24" t="str">
        <f>IF(CL7="","",IF(CL7="-","【-】","【"&amp;SUBSTITUTE(TEXT(CL7,"#,##0.00"),"-","△")&amp;"】"))</f>
        <v>【286.17】</v>
      </c>
      <c r="CM6" s="28" t="str">
        <f t="shared" ref="CM6:CV6" si="8">IF(CM7="",NA(),CM7)</f>
        <v>-</v>
      </c>
      <c r="CN6" s="28" t="str">
        <f t="shared" si="8"/>
        <v>-</v>
      </c>
      <c r="CO6" s="28" t="str">
        <f t="shared" si="8"/>
        <v>-</v>
      </c>
      <c r="CP6" s="28">
        <f t="shared" si="8"/>
        <v>33.33</v>
      </c>
      <c r="CQ6" s="28">
        <f t="shared" si="8"/>
        <v>31.14</v>
      </c>
      <c r="CR6" s="28" t="str">
        <f t="shared" si="8"/>
        <v>-</v>
      </c>
      <c r="CS6" s="28" t="str">
        <f t="shared" si="8"/>
        <v>-</v>
      </c>
      <c r="CT6" s="28" t="str">
        <f t="shared" si="8"/>
        <v>-</v>
      </c>
      <c r="CU6" s="28">
        <f t="shared" si="8"/>
        <v>58.19</v>
      </c>
      <c r="CV6" s="28">
        <f t="shared" si="8"/>
        <v>56.52</v>
      </c>
      <c r="CW6" s="24" t="str">
        <f>IF(CW7="","",IF(CW7="-","【-】","【"&amp;SUBSTITUTE(TEXT(CW7,"#,##0.00"),"-","△")&amp;"】"))</f>
        <v>【56.80】</v>
      </c>
      <c r="CX6" s="28" t="str">
        <f t="shared" ref="CX6:DG6" si="9">IF(CX7="",NA(),CX7)</f>
        <v>-</v>
      </c>
      <c r="CY6" s="28" t="str">
        <f t="shared" si="9"/>
        <v>-</v>
      </c>
      <c r="CZ6" s="28" t="str">
        <f t="shared" si="9"/>
        <v>-</v>
      </c>
      <c r="DA6" s="28">
        <f t="shared" si="9"/>
        <v>97.73</v>
      </c>
      <c r="DB6" s="28">
        <f t="shared" si="9"/>
        <v>97.72</v>
      </c>
      <c r="DC6" s="28" t="str">
        <f t="shared" si="9"/>
        <v>-</v>
      </c>
      <c r="DD6" s="28" t="str">
        <f t="shared" si="9"/>
        <v>-</v>
      </c>
      <c r="DE6" s="28" t="str">
        <f t="shared" si="9"/>
        <v>-</v>
      </c>
      <c r="DF6" s="28">
        <f t="shared" si="9"/>
        <v>87.8</v>
      </c>
      <c r="DG6" s="28">
        <f t="shared" si="9"/>
        <v>88.43</v>
      </c>
      <c r="DH6" s="24" t="str">
        <f>IF(DH7="","",IF(DH7="-","【-】","【"&amp;SUBSTITUTE(TEXT(DH7,"#,##0.00"),"-","△")&amp;"】"))</f>
        <v>【83.38】</v>
      </c>
      <c r="DI6" s="28" t="str">
        <f t="shared" ref="DI6:DR6" si="10">IF(DI7="",NA(),DI7)</f>
        <v>-</v>
      </c>
      <c r="DJ6" s="28" t="str">
        <f t="shared" si="10"/>
        <v>-</v>
      </c>
      <c r="DK6" s="28" t="str">
        <f t="shared" si="10"/>
        <v>-</v>
      </c>
      <c r="DL6" s="28">
        <f t="shared" si="10"/>
        <v>11.31</v>
      </c>
      <c r="DM6" s="28">
        <f t="shared" si="10"/>
        <v>20.85</v>
      </c>
      <c r="DN6" s="28" t="str">
        <f t="shared" si="10"/>
        <v>-</v>
      </c>
      <c r="DO6" s="28" t="str">
        <f t="shared" si="10"/>
        <v>-</v>
      </c>
      <c r="DP6" s="28" t="str">
        <f t="shared" si="10"/>
        <v>-</v>
      </c>
      <c r="DQ6" s="28">
        <f t="shared" si="10"/>
        <v>15.74</v>
      </c>
      <c r="DR6" s="28">
        <f t="shared" si="10"/>
        <v>21.02</v>
      </c>
      <c r="DS6" s="24" t="str">
        <f>IF(DS7="","",IF(DS7="-","【-】","【"&amp;SUBSTITUTE(TEXT(DS7,"#,##0.00"),"-","△")&amp;"】"))</f>
        <v>【19.84】</v>
      </c>
      <c r="DT6" s="28" t="str">
        <f t="shared" ref="DT6:EC6" si="11">IF(DT7="",NA(),DT7)</f>
        <v>-</v>
      </c>
      <c r="DU6" s="28" t="str">
        <f t="shared" si="11"/>
        <v>-</v>
      </c>
      <c r="DV6" s="28" t="str">
        <f t="shared" si="11"/>
        <v>-</v>
      </c>
      <c r="DW6" s="28" t="str">
        <f t="shared" si="11"/>
        <v>-</v>
      </c>
      <c r="DX6" s="28" t="str">
        <f t="shared" si="11"/>
        <v>-</v>
      </c>
      <c r="DY6" s="28" t="str">
        <f t="shared" si="11"/>
        <v>-</v>
      </c>
      <c r="DZ6" s="28" t="str">
        <f t="shared" si="11"/>
        <v>-</v>
      </c>
      <c r="EA6" s="28" t="str">
        <f t="shared" si="11"/>
        <v>-</v>
      </c>
      <c r="EB6" s="28" t="str">
        <f t="shared" si="11"/>
        <v>-</v>
      </c>
      <c r="EC6" s="28" t="str">
        <f t="shared" si="11"/>
        <v>-</v>
      </c>
      <c r="ED6" s="24" t="str">
        <f>IF(ED7="","",IF(ED7="-","【-】","【"&amp;SUBSTITUTE(TEXT(ED7,"#,##0.00"),"-","△")&amp;"】"))</f>
        <v>【-】</v>
      </c>
      <c r="EE6" s="28" t="str">
        <f t="shared" ref="EE6:EN6" si="12">IF(EE7="",NA(),EE7)</f>
        <v>-</v>
      </c>
      <c r="EF6" s="28" t="str">
        <f t="shared" si="12"/>
        <v>-</v>
      </c>
      <c r="EG6" s="28" t="str">
        <f t="shared" si="12"/>
        <v>-</v>
      </c>
      <c r="EH6" s="28" t="str">
        <f t="shared" si="12"/>
        <v>-</v>
      </c>
      <c r="EI6" s="28" t="str">
        <f t="shared" si="12"/>
        <v>-</v>
      </c>
      <c r="EJ6" s="28" t="str">
        <f t="shared" si="12"/>
        <v>-</v>
      </c>
      <c r="EK6" s="28" t="str">
        <f t="shared" si="12"/>
        <v>-</v>
      </c>
      <c r="EL6" s="28" t="str">
        <f t="shared" si="12"/>
        <v>-</v>
      </c>
      <c r="EM6" s="28" t="str">
        <f t="shared" si="12"/>
        <v>-</v>
      </c>
      <c r="EN6" s="28" t="str">
        <f t="shared" si="12"/>
        <v>-</v>
      </c>
      <c r="EO6" s="24" t="str">
        <f>IF(EO7="","",IF(EO7="-","【-】","【"&amp;SUBSTITUTE(TEXT(EO7,"#,##0.00"),"-","△")&amp;"】"))</f>
        <v>【-】</v>
      </c>
    </row>
    <row r="7" spans="1:148" s="13" customFormat="1" x14ac:dyDescent="0.15">
      <c r="A7" s="14"/>
      <c r="B7" s="20">
        <v>2021</v>
      </c>
      <c r="C7" s="20">
        <v>162086</v>
      </c>
      <c r="D7" s="20">
        <v>46</v>
      </c>
      <c r="E7" s="20">
        <v>18</v>
      </c>
      <c r="F7" s="20">
        <v>0</v>
      </c>
      <c r="G7" s="20">
        <v>0</v>
      </c>
      <c r="H7" s="20" t="s">
        <v>96</v>
      </c>
      <c r="I7" s="20" t="s">
        <v>97</v>
      </c>
      <c r="J7" s="20" t="s">
        <v>98</v>
      </c>
      <c r="K7" s="20" t="s">
        <v>99</v>
      </c>
      <c r="L7" s="20" t="s">
        <v>100</v>
      </c>
      <c r="M7" s="20" t="s">
        <v>101</v>
      </c>
      <c r="N7" s="25" t="s">
        <v>102</v>
      </c>
      <c r="O7" s="25">
        <v>36.950000000000003</v>
      </c>
      <c r="P7" s="25">
        <v>0.74</v>
      </c>
      <c r="Q7" s="25">
        <v>100</v>
      </c>
      <c r="R7" s="25">
        <v>3300</v>
      </c>
      <c r="S7" s="25">
        <v>47626</v>
      </c>
      <c r="T7" s="25">
        <v>127.03</v>
      </c>
      <c r="U7" s="25">
        <v>374.92</v>
      </c>
      <c r="V7" s="25">
        <v>351</v>
      </c>
      <c r="W7" s="25">
        <v>1.02</v>
      </c>
      <c r="X7" s="25">
        <v>344.12</v>
      </c>
      <c r="Y7" s="25" t="s">
        <v>102</v>
      </c>
      <c r="Z7" s="25" t="s">
        <v>102</v>
      </c>
      <c r="AA7" s="25" t="s">
        <v>102</v>
      </c>
      <c r="AB7" s="25">
        <v>74.06</v>
      </c>
      <c r="AC7" s="25">
        <v>76.69</v>
      </c>
      <c r="AD7" s="25" t="s">
        <v>102</v>
      </c>
      <c r="AE7" s="25" t="s">
        <v>102</v>
      </c>
      <c r="AF7" s="25" t="s">
        <v>102</v>
      </c>
      <c r="AG7" s="25">
        <v>99.03</v>
      </c>
      <c r="AH7" s="25">
        <v>100.41</v>
      </c>
      <c r="AI7" s="25">
        <v>98.81</v>
      </c>
      <c r="AJ7" s="25" t="s">
        <v>102</v>
      </c>
      <c r="AK7" s="25" t="s">
        <v>102</v>
      </c>
      <c r="AL7" s="25" t="s">
        <v>102</v>
      </c>
      <c r="AM7" s="25">
        <v>83.12</v>
      </c>
      <c r="AN7" s="25">
        <v>81.5</v>
      </c>
      <c r="AO7" s="25" t="s">
        <v>102</v>
      </c>
      <c r="AP7" s="25" t="s">
        <v>102</v>
      </c>
      <c r="AQ7" s="25" t="s">
        <v>102</v>
      </c>
      <c r="AR7" s="25">
        <v>74.239999999999995</v>
      </c>
      <c r="AS7" s="25">
        <v>83.92</v>
      </c>
      <c r="AT7" s="25">
        <v>102.81</v>
      </c>
      <c r="AU7" s="25" t="s">
        <v>102</v>
      </c>
      <c r="AV7" s="25" t="s">
        <v>102</v>
      </c>
      <c r="AW7" s="25" t="s">
        <v>102</v>
      </c>
      <c r="AX7" s="25">
        <v>131.11000000000001</v>
      </c>
      <c r="AY7" s="25">
        <v>96.27</v>
      </c>
      <c r="AZ7" s="25" t="s">
        <v>102</v>
      </c>
      <c r="BA7" s="25" t="s">
        <v>102</v>
      </c>
      <c r="BB7" s="25" t="s">
        <v>102</v>
      </c>
      <c r="BC7" s="25">
        <v>100.47</v>
      </c>
      <c r="BD7" s="25">
        <v>122.71</v>
      </c>
      <c r="BE7" s="25">
        <v>112.2</v>
      </c>
      <c r="BF7" s="25" t="s">
        <v>102</v>
      </c>
      <c r="BG7" s="25" t="s">
        <v>102</v>
      </c>
      <c r="BH7" s="25" t="s">
        <v>102</v>
      </c>
      <c r="BI7" s="25">
        <v>876.74</v>
      </c>
      <c r="BJ7" s="25">
        <v>948.15</v>
      </c>
      <c r="BK7" s="25" t="s">
        <v>102</v>
      </c>
      <c r="BL7" s="25" t="s">
        <v>102</v>
      </c>
      <c r="BM7" s="25" t="s">
        <v>102</v>
      </c>
      <c r="BN7" s="25">
        <v>294.27</v>
      </c>
      <c r="BO7" s="25">
        <v>294.08999999999997</v>
      </c>
      <c r="BP7" s="25">
        <v>310.14</v>
      </c>
      <c r="BQ7" s="25" t="s">
        <v>102</v>
      </c>
      <c r="BR7" s="25" t="s">
        <v>102</v>
      </c>
      <c r="BS7" s="25" t="s">
        <v>102</v>
      </c>
      <c r="BT7" s="25">
        <v>188.43</v>
      </c>
      <c r="BU7" s="25">
        <v>100</v>
      </c>
      <c r="BV7" s="25" t="s">
        <v>102</v>
      </c>
      <c r="BW7" s="25" t="s">
        <v>102</v>
      </c>
      <c r="BX7" s="25" t="s">
        <v>102</v>
      </c>
      <c r="BY7" s="25">
        <v>60.59</v>
      </c>
      <c r="BZ7" s="25">
        <v>60</v>
      </c>
      <c r="CA7" s="25">
        <v>57.71</v>
      </c>
      <c r="CB7" s="25" t="s">
        <v>102</v>
      </c>
      <c r="CC7" s="25" t="s">
        <v>102</v>
      </c>
      <c r="CD7" s="25" t="s">
        <v>102</v>
      </c>
      <c r="CE7" s="25">
        <v>93.04</v>
      </c>
      <c r="CF7" s="25">
        <v>161.66999999999999</v>
      </c>
      <c r="CG7" s="25" t="s">
        <v>102</v>
      </c>
      <c r="CH7" s="25" t="s">
        <v>102</v>
      </c>
      <c r="CI7" s="25" t="s">
        <v>102</v>
      </c>
      <c r="CJ7" s="25">
        <v>280.23</v>
      </c>
      <c r="CK7" s="25">
        <v>282.70999999999998</v>
      </c>
      <c r="CL7" s="25">
        <v>286.17</v>
      </c>
      <c r="CM7" s="25" t="s">
        <v>102</v>
      </c>
      <c r="CN7" s="25" t="s">
        <v>102</v>
      </c>
      <c r="CO7" s="25" t="s">
        <v>102</v>
      </c>
      <c r="CP7" s="25">
        <v>33.33</v>
      </c>
      <c r="CQ7" s="25">
        <v>31.14</v>
      </c>
      <c r="CR7" s="25" t="s">
        <v>102</v>
      </c>
      <c r="CS7" s="25" t="s">
        <v>102</v>
      </c>
      <c r="CT7" s="25" t="s">
        <v>102</v>
      </c>
      <c r="CU7" s="25">
        <v>58.19</v>
      </c>
      <c r="CV7" s="25">
        <v>56.52</v>
      </c>
      <c r="CW7" s="25">
        <v>56.8</v>
      </c>
      <c r="CX7" s="25" t="s">
        <v>102</v>
      </c>
      <c r="CY7" s="25" t="s">
        <v>102</v>
      </c>
      <c r="CZ7" s="25" t="s">
        <v>102</v>
      </c>
      <c r="DA7" s="25">
        <v>97.73</v>
      </c>
      <c r="DB7" s="25">
        <v>97.72</v>
      </c>
      <c r="DC7" s="25" t="s">
        <v>102</v>
      </c>
      <c r="DD7" s="25" t="s">
        <v>102</v>
      </c>
      <c r="DE7" s="25" t="s">
        <v>102</v>
      </c>
      <c r="DF7" s="25">
        <v>87.8</v>
      </c>
      <c r="DG7" s="25">
        <v>88.43</v>
      </c>
      <c r="DH7" s="25">
        <v>83.38</v>
      </c>
      <c r="DI7" s="25" t="s">
        <v>102</v>
      </c>
      <c r="DJ7" s="25" t="s">
        <v>102</v>
      </c>
      <c r="DK7" s="25" t="s">
        <v>102</v>
      </c>
      <c r="DL7" s="25">
        <v>11.31</v>
      </c>
      <c r="DM7" s="25">
        <v>20.85</v>
      </c>
      <c r="DN7" s="25" t="s">
        <v>102</v>
      </c>
      <c r="DO7" s="25" t="s">
        <v>102</v>
      </c>
      <c r="DP7" s="25" t="s">
        <v>102</v>
      </c>
      <c r="DQ7" s="25">
        <v>15.74</v>
      </c>
      <c r="DR7" s="25">
        <v>21.02</v>
      </c>
      <c r="DS7" s="25">
        <v>19.84</v>
      </c>
      <c r="DT7" s="25" t="s">
        <v>102</v>
      </c>
      <c r="DU7" s="25" t="s">
        <v>102</v>
      </c>
      <c r="DV7" s="25" t="s">
        <v>102</v>
      </c>
      <c r="DW7" s="25" t="s">
        <v>102</v>
      </c>
      <c r="DX7" s="25" t="s">
        <v>102</v>
      </c>
      <c r="DY7" s="25" t="s">
        <v>102</v>
      </c>
      <c r="DZ7" s="25" t="s">
        <v>102</v>
      </c>
      <c r="EA7" s="25" t="s">
        <v>102</v>
      </c>
      <c r="EB7" s="25" t="s">
        <v>102</v>
      </c>
      <c r="EC7" s="25" t="s">
        <v>102</v>
      </c>
      <c r="ED7" s="25" t="s">
        <v>102</v>
      </c>
      <c r="EE7" s="25" t="s">
        <v>102</v>
      </c>
      <c r="EF7" s="25" t="s">
        <v>102</v>
      </c>
      <c r="EG7" s="25" t="s">
        <v>102</v>
      </c>
      <c r="EH7" s="25" t="s">
        <v>102</v>
      </c>
      <c r="EI7" s="25" t="s">
        <v>102</v>
      </c>
      <c r="EJ7" s="25" t="s">
        <v>102</v>
      </c>
      <c r="EK7" s="25" t="s">
        <v>102</v>
      </c>
      <c r="EL7" s="25" t="s">
        <v>102</v>
      </c>
      <c r="EM7" s="25" t="s">
        <v>102</v>
      </c>
      <c r="EN7" s="25" t="s">
        <v>102</v>
      </c>
      <c r="EO7" s="25" t="s">
        <v>102</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34</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dcterms:created xsi:type="dcterms:W3CDTF">2023-01-19T11:30:16Z</dcterms:created>
  <dcterms:modified xsi:type="dcterms:W3CDTF">2023-02-07T08:53:10Z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2023-01-20T00:00:24Z</vt:filetime>
  </property>
</Properties>
</file>