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CHT0A0W/3cc6mDdiHt3aJHG98iA8Ps07YKPU2mWmucqR6ACHO06rxO0aktuQg3TaxSipfW+1FIFQkW75dXQzg==" workbookSaltValue="X/Yt4UIsm34hGWPyy6wq+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<sst xmlns="http://schemas.openxmlformats.org/spreadsheetml/2006/main" xmlns:r="http://schemas.openxmlformats.org/officeDocument/2006/relationships" count="115" uniqueCount="115">
  <si>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</si>
  <si>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</si>
  <si>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</si>
  <si>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</si>
  <si>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</si>
  <si>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</si>
  <si>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</si>
  <si>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</si>
  <si>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</si>
  <si>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</si>
  <si>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</si>
  <si>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</si>
  <si>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</si>
  <si>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</si>
  <si>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</si>
  <si>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</si>
  <si>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</si>
  <si>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</si>
  <si>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</si>
  <si>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</si>
  <si>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</si>
  <si>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</si>
  <si>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</si>
  <si>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</si>
  <si>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</si>
  <si>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</si>
  <si>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</si>
  <si>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</si>
  <si>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</si>
  <si>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</si>
  <si>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</si>
  <si>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</si>
  <si>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</si>
  <si>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</si>
  <si>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</si>
  <si>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</si>
  <si>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</si>
  <si>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</si>
  <si>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</si>
  <si>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</si>
  <si>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</si>
  <si>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</si>
  <si>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</si>
  <si>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</si>
  <si>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</si>
  <si>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</si>
  <si>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</si>
  <si>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</si>
  <si>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</si>
  <si>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</si>
  <si>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</si>
  <si>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</si>
  <si>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</si>
  <si>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</si>
  <si>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</si>
  <si>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</si>
  <si>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</si>
  <si>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</si>
  <si>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</si>
  <si>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</si>
  <si>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</si>
  <si>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</si>
  <si>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</si>
  <si>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</si>
  <si>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</si>
  <si>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</si>
  <si>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</si>
  <si>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</si>
  <si>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</si>
  <si>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</si>
  <si>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事業実施区域は山間部で、集合処理による下水道整備が非効率的であるため、市町村設置による合併処理浄化槽整備を実施した。経営環境は基本的に厳しい状況にあるが、今後も施設の効率的な維持管理による経費削減に努めていく必要がある。
　経営戦略については令和元年度に策定しており、令和６年度に見直しを予定している。</t>
  </si>
  <si>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</si>
  <si>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</si>
  <si>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</si>
  <si>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</si>
  <si>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</si>
  <si>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</si>
  <si>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</si>
  <si>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</si>
  <si>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</si>
  <si>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</si>
  <si>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</si>
  <si>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</si>
  <si>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</si>
  <si>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</si>
  <si>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</si>
  <si>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</si>
  <si>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</si>
  <si>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</si>
  <si>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</si>
  <si>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</si>
  <si>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</si>
  <si>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</si>
  <si>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</si>
  <si>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</si>
  <si>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</si>
  <si>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</si>
  <si>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</si>
  <si>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</si>
  <si>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</si>
  <si>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</si>
  <si>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</si>
  <si>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</si>
  <si>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</si>
  <si>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</si>
  <si>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</si>
  <si>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</si>
  <si>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</si>
  <si>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</si>
  <si>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</si>
  <si>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</si>
  <si>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</si>
  <si>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</si>
  <si>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本市の個別排水処理事業については、平成１０年の供用開始で、法定耐用年数を経過していないため、当面大規模な施設更新は見込んでいない。ただし、将来の更新に備え確実に財源を確保しておく必要がある。
②管渠老朽化率、③管渠改善率：該当なし</t>
  </si>
  <si>
    <t>①経常収支比率、⑥汚水処理原価：類似団体よりも低い水準であるが、整備区域が山間部であり、使用者が少ないため、１～２名程度の使用状況の変化でも数値が大きく変動することに留意が必要である。
②累積欠損金比率：類似団体よりも低い水準であるが、整備区域が使用者の少ない山間部であることから、使用料収入は今後横ばい又は減少すると見込まれる。維持管理費の節減を図り、欠損金の増加を抑制する必要がある。
③流動比率、④企業債残高対事業規模比率：新規に企業債の発行は行っていないため、随時償還が終わり徐々に改善する見込みではあるが、維持管理費の節減・使用料収入の確保など経営改善に注力する必要がある。
⑤経費回収率：類似団体平均値を上回っており、おおよその経費をまかなえている。
⑦施設利用率：整備区域が山間部であり、人口の減少が続いていることから、類似団体よりも低い水準にある。
⑧水洗化率：整備を実施した全ての世帯が接続済みである。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</si>
</sst>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20</c:v>
                </c:pt>
                <c:pt idx="4">
                  <c:v>13.33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46.36</c:v>
                </c:pt>
                <c:pt idx="4">
                  <c:v>228.91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83.08</c:v>
                </c:pt>
                <c:pt idx="4">
                  <c:v>82.61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74.739999999999995</c:v>
                </c:pt>
                <c:pt idx="4">
                  <c:v>71.12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96.14</c:v>
                </c:pt>
                <c:pt idx="4">
                  <c:v>95.6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11.26</c:v>
                </c:pt>
                <c:pt idx="4">
                  <c:v>13.38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33.75</c:v>
                </c:pt>
                <c:pt idx="4">
                  <c:v>36.21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80.489999999999995</c:v>
                </c:pt>
                <c:pt idx="4">
                  <c:v>110.24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237</c:v>
                </c:pt>
                <c:pt idx="4">
                  <c:v>257.23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-17.41</c:v>
                </c:pt>
                <c:pt idx="4">
                  <c:v>-89.9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135.35</c:v>
                </c:pt>
                <c:pt idx="4">
                  <c:v>150.91999999999999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1129.27</c:v>
                </c:pt>
                <c:pt idx="4">
                  <c:v>1627.56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782.91</c:v>
                </c:pt>
                <c:pt idx="4">
                  <c:v>783.21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236.47</c:v>
                </c:pt>
                <c:pt idx="4">
                  <c:v>92.59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49.38</c:v>
                </c:pt>
                <c:pt idx="4">
                  <c:v>48.53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97.59</c:v>
                </c:pt>
                <c:pt idx="4">
                  <c:v>150.33000000000001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316.97000000000003</c:v>
                </c:pt>
                <c:pt idx="4">
                  <c:v>326.17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【232.28】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【155.69】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【765.05】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【224.12】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【328.76】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【48.97】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【35.80】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2&#32076;&#21942;&#31649;&#29702;&#20418;&#65288;INT&#31995;&#65289;\&#19979;&#27700;\&#29031;&#20250;\&#30476;&#24066;&#30010;&#26449;&#25903;&#25588;&#35506;\&#30476;&#12424;&#12426;\&#19979;&#27700;&#36947;&#65288;&#27861;&#36969;&#29992;&#65289;\ExternalBook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P1"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47626</v>
      </c>
      <c r="AM8" s="21"/>
      <c r="AN8" s="21"/>
      <c r="AO8" s="21"/>
      <c r="AP8" s="21"/>
      <c r="AQ8" s="21"/>
      <c r="AR8" s="21"/>
      <c r="AS8" s="21"/>
      <c r="AT8" s="7">
        <f>データ!T6</f>
        <v>127.03</v>
      </c>
      <c r="AU8" s="7"/>
      <c r="AV8" s="7"/>
      <c r="AW8" s="7"/>
      <c r="AX8" s="7"/>
      <c r="AY8" s="7"/>
      <c r="AZ8" s="7"/>
      <c r="BA8" s="7"/>
      <c r="BB8" s="7">
        <f>データ!U6</f>
        <v>374.92</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28.34</v>
      </c>
      <c r="J10" s="7"/>
      <c r="K10" s="7"/>
      <c r="L10" s="7"/>
      <c r="M10" s="7"/>
      <c r="N10" s="7"/>
      <c r="O10" s="7"/>
      <c r="P10" s="7">
        <f>データ!P6</f>
        <v>2.e-002</v>
      </c>
      <c r="Q10" s="7"/>
      <c r="R10" s="7"/>
      <c r="S10" s="7"/>
      <c r="T10" s="7"/>
      <c r="U10" s="7"/>
      <c r="V10" s="7"/>
      <c r="W10" s="7">
        <f>データ!Q6</f>
        <v>100</v>
      </c>
      <c r="X10" s="7"/>
      <c r="Y10" s="7"/>
      <c r="Z10" s="7"/>
      <c r="AA10" s="7"/>
      <c r="AB10" s="7"/>
      <c r="AC10" s="7"/>
      <c r="AD10" s="21">
        <f>データ!R6</f>
        <v>3300</v>
      </c>
      <c r="AE10" s="21"/>
      <c r="AF10" s="21"/>
      <c r="AG10" s="21"/>
      <c r="AH10" s="21"/>
      <c r="AI10" s="21"/>
      <c r="AJ10" s="21"/>
      <c r="AK10" s="2"/>
      <c r="AL10" s="21">
        <f>データ!V6</f>
        <v>8</v>
      </c>
      <c r="AM10" s="21"/>
      <c r="AN10" s="21"/>
      <c r="AO10" s="21"/>
      <c r="AP10" s="21"/>
      <c r="AQ10" s="21"/>
      <c r="AR10" s="21"/>
      <c r="AS10" s="21"/>
      <c r="AT10" s="7">
        <f>データ!W6</f>
        <v>1.e-002</v>
      </c>
      <c r="AU10" s="7"/>
      <c r="AV10" s="7"/>
      <c r="AW10" s="7"/>
      <c r="AX10" s="7"/>
      <c r="AY10" s="7"/>
      <c r="AZ10" s="7"/>
      <c r="BA10" s="7"/>
      <c r="BB10" s="7">
        <f>データ!X6</f>
        <v>800</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70</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33</v>
      </c>
      <c r="M84" s="12" t="s">
        <v>37</v>
      </c>
      <c r="N84" s="12" t="s">
        <v>53</v>
      </c>
      <c r="O84" s="12" t="s">
        <v>55</v>
      </c>
    </row>
    <row r="85" spans="1:78" hidden="1">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GSqPnT+jvXi9A1U1GV6rz02cJvbwIuib8fQZi53t4Ww7rk4cf2xXF/2Ll62JawbptV/+qTu431cs7c3bQPCaQ==" saltValue="3xFiypR5KHfduIrydRbf5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59</v>
      </c>
      <c r="D3" s="58" t="s">
        <v>60</v>
      </c>
      <c r="E3" s="58" t="s">
        <v>4</v>
      </c>
      <c r="F3" s="58" t="s">
        <v>3</v>
      </c>
      <c r="G3" s="58" t="s">
        <v>25</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86</v>
      </c>
      <c r="Z5" s="67" t="s">
        <v>87</v>
      </c>
      <c r="AA5" s="67" t="s">
        <v>88</v>
      </c>
      <c r="AB5" s="67" t="s">
        <v>89</v>
      </c>
      <c r="AC5" s="67" t="s">
        <v>90</v>
      </c>
      <c r="AD5" s="67" t="s">
        <v>92</v>
      </c>
      <c r="AE5" s="67" t="s">
        <v>93</v>
      </c>
      <c r="AF5" s="67" t="s">
        <v>94</v>
      </c>
      <c r="AG5" s="67" t="s">
        <v>95</v>
      </c>
      <c r="AH5" s="67" t="s">
        <v>96</v>
      </c>
      <c r="AI5" s="67" t="s">
        <v>45</v>
      </c>
      <c r="AJ5" s="67" t="s">
        <v>86</v>
      </c>
      <c r="AK5" s="67" t="s">
        <v>87</v>
      </c>
      <c r="AL5" s="67" t="s">
        <v>88</v>
      </c>
      <c r="AM5" s="67" t="s">
        <v>89</v>
      </c>
      <c r="AN5" s="67" t="s">
        <v>90</v>
      </c>
      <c r="AO5" s="67" t="s">
        <v>92</v>
      </c>
      <c r="AP5" s="67" t="s">
        <v>93</v>
      </c>
      <c r="AQ5" s="67" t="s">
        <v>94</v>
      </c>
      <c r="AR5" s="67" t="s">
        <v>95</v>
      </c>
      <c r="AS5" s="67" t="s">
        <v>96</v>
      </c>
      <c r="AT5" s="67" t="s">
        <v>91</v>
      </c>
      <c r="AU5" s="67" t="s">
        <v>86</v>
      </c>
      <c r="AV5" s="67" t="s">
        <v>87</v>
      </c>
      <c r="AW5" s="67" t="s">
        <v>88</v>
      </c>
      <c r="AX5" s="67" t="s">
        <v>89</v>
      </c>
      <c r="AY5" s="67" t="s">
        <v>90</v>
      </c>
      <c r="AZ5" s="67" t="s">
        <v>92</v>
      </c>
      <c r="BA5" s="67" t="s">
        <v>93</v>
      </c>
      <c r="BB5" s="67" t="s">
        <v>94</v>
      </c>
      <c r="BC5" s="67" t="s">
        <v>95</v>
      </c>
      <c r="BD5" s="67" t="s">
        <v>96</v>
      </c>
      <c r="BE5" s="67" t="s">
        <v>91</v>
      </c>
      <c r="BF5" s="67" t="s">
        <v>86</v>
      </c>
      <c r="BG5" s="67" t="s">
        <v>87</v>
      </c>
      <c r="BH5" s="67" t="s">
        <v>88</v>
      </c>
      <c r="BI5" s="67" t="s">
        <v>89</v>
      </c>
      <c r="BJ5" s="67" t="s">
        <v>90</v>
      </c>
      <c r="BK5" s="67" t="s">
        <v>92</v>
      </c>
      <c r="BL5" s="67" t="s">
        <v>93</v>
      </c>
      <c r="BM5" s="67" t="s">
        <v>94</v>
      </c>
      <c r="BN5" s="67" t="s">
        <v>95</v>
      </c>
      <c r="BO5" s="67" t="s">
        <v>96</v>
      </c>
      <c r="BP5" s="67" t="s">
        <v>91</v>
      </c>
      <c r="BQ5" s="67" t="s">
        <v>86</v>
      </c>
      <c r="BR5" s="67" t="s">
        <v>87</v>
      </c>
      <c r="BS5" s="67" t="s">
        <v>88</v>
      </c>
      <c r="BT5" s="67" t="s">
        <v>89</v>
      </c>
      <c r="BU5" s="67" t="s">
        <v>90</v>
      </c>
      <c r="BV5" s="67" t="s">
        <v>92</v>
      </c>
      <c r="BW5" s="67" t="s">
        <v>93</v>
      </c>
      <c r="BX5" s="67" t="s">
        <v>94</v>
      </c>
      <c r="BY5" s="67" t="s">
        <v>95</v>
      </c>
      <c r="BZ5" s="67" t="s">
        <v>96</v>
      </c>
      <c r="CA5" s="67" t="s">
        <v>91</v>
      </c>
      <c r="CB5" s="67" t="s">
        <v>86</v>
      </c>
      <c r="CC5" s="67" t="s">
        <v>87</v>
      </c>
      <c r="CD5" s="67" t="s">
        <v>88</v>
      </c>
      <c r="CE5" s="67" t="s">
        <v>89</v>
      </c>
      <c r="CF5" s="67" t="s">
        <v>90</v>
      </c>
      <c r="CG5" s="67" t="s">
        <v>92</v>
      </c>
      <c r="CH5" s="67" t="s">
        <v>93</v>
      </c>
      <c r="CI5" s="67" t="s">
        <v>94</v>
      </c>
      <c r="CJ5" s="67" t="s">
        <v>95</v>
      </c>
      <c r="CK5" s="67" t="s">
        <v>96</v>
      </c>
      <c r="CL5" s="67" t="s">
        <v>91</v>
      </c>
      <c r="CM5" s="67" t="s">
        <v>86</v>
      </c>
      <c r="CN5" s="67" t="s">
        <v>87</v>
      </c>
      <c r="CO5" s="67" t="s">
        <v>88</v>
      </c>
      <c r="CP5" s="67" t="s">
        <v>89</v>
      </c>
      <c r="CQ5" s="67" t="s">
        <v>90</v>
      </c>
      <c r="CR5" s="67" t="s">
        <v>92</v>
      </c>
      <c r="CS5" s="67" t="s">
        <v>93</v>
      </c>
      <c r="CT5" s="67" t="s">
        <v>94</v>
      </c>
      <c r="CU5" s="67" t="s">
        <v>95</v>
      </c>
      <c r="CV5" s="67" t="s">
        <v>96</v>
      </c>
      <c r="CW5" s="67" t="s">
        <v>91</v>
      </c>
      <c r="CX5" s="67" t="s">
        <v>86</v>
      </c>
      <c r="CY5" s="67" t="s">
        <v>87</v>
      </c>
      <c r="CZ5" s="67" t="s">
        <v>88</v>
      </c>
      <c r="DA5" s="67" t="s">
        <v>89</v>
      </c>
      <c r="DB5" s="67" t="s">
        <v>90</v>
      </c>
      <c r="DC5" s="67" t="s">
        <v>92</v>
      </c>
      <c r="DD5" s="67" t="s">
        <v>93</v>
      </c>
      <c r="DE5" s="67" t="s">
        <v>94</v>
      </c>
      <c r="DF5" s="67" t="s">
        <v>95</v>
      </c>
      <c r="DG5" s="67" t="s">
        <v>96</v>
      </c>
      <c r="DH5" s="67" t="s">
        <v>91</v>
      </c>
      <c r="DI5" s="67" t="s">
        <v>86</v>
      </c>
      <c r="DJ5" s="67" t="s">
        <v>87</v>
      </c>
      <c r="DK5" s="67" t="s">
        <v>88</v>
      </c>
      <c r="DL5" s="67" t="s">
        <v>89</v>
      </c>
      <c r="DM5" s="67" t="s">
        <v>90</v>
      </c>
      <c r="DN5" s="67" t="s">
        <v>92</v>
      </c>
      <c r="DO5" s="67" t="s">
        <v>93</v>
      </c>
      <c r="DP5" s="67" t="s">
        <v>94</v>
      </c>
      <c r="DQ5" s="67" t="s">
        <v>95</v>
      </c>
      <c r="DR5" s="67" t="s">
        <v>96</v>
      </c>
      <c r="DS5" s="67" t="s">
        <v>91</v>
      </c>
      <c r="DT5" s="67" t="s">
        <v>86</v>
      </c>
      <c r="DU5" s="67" t="s">
        <v>87</v>
      </c>
      <c r="DV5" s="67" t="s">
        <v>88</v>
      </c>
      <c r="DW5" s="67" t="s">
        <v>89</v>
      </c>
      <c r="DX5" s="67" t="s">
        <v>90</v>
      </c>
      <c r="DY5" s="67" t="s">
        <v>92</v>
      </c>
      <c r="DZ5" s="67" t="s">
        <v>93</v>
      </c>
      <c r="EA5" s="67" t="s">
        <v>94</v>
      </c>
      <c r="EB5" s="67" t="s">
        <v>95</v>
      </c>
      <c r="EC5" s="67" t="s">
        <v>96</v>
      </c>
      <c r="ED5" s="67" t="s">
        <v>91</v>
      </c>
      <c r="EE5" s="67" t="s">
        <v>86</v>
      </c>
      <c r="EF5" s="67" t="s">
        <v>87</v>
      </c>
      <c r="EG5" s="67" t="s">
        <v>88</v>
      </c>
      <c r="EH5" s="67" t="s">
        <v>89</v>
      </c>
      <c r="EI5" s="67" t="s">
        <v>90</v>
      </c>
      <c r="EJ5" s="67" t="s">
        <v>92</v>
      </c>
      <c r="EK5" s="67" t="s">
        <v>93</v>
      </c>
      <c r="EL5" s="67" t="s">
        <v>94</v>
      </c>
      <c r="EM5" s="67" t="s">
        <v>95</v>
      </c>
      <c r="EN5" s="67" t="s">
        <v>96</v>
      </c>
      <c r="EO5" s="67" t="s">
        <v>91</v>
      </c>
    </row>
    <row r="6" spans="1:148" s="55" customFormat="1">
      <c r="A6" s="56" t="s">
        <v>97</v>
      </c>
      <c r="B6" s="61">
        <f t="shared" ref="B6:X6" si="1">B7</f>
        <v>2021</v>
      </c>
      <c r="C6" s="61">
        <f t="shared" si="1"/>
        <v>162086</v>
      </c>
      <c r="D6" s="61">
        <f t="shared" si="1"/>
        <v>46</v>
      </c>
      <c r="E6" s="61">
        <f t="shared" si="1"/>
        <v>18</v>
      </c>
      <c r="F6" s="61">
        <f t="shared" si="1"/>
        <v>1</v>
      </c>
      <c r="G6" s="61">
        <f t="shared" si="1"/>
        <v>0</v>
      </c>
      <c r="H6" s="61" t="str">
        <f t="shared" si="1"/>
        <v>富山県　砺波市</v>
      </c>
      <c r="I6" s="61" t="str">
        <f t="shared" si="1"/>
        <v>法適用</v>
      </c>
      <c r="J6" s="61" t="str">
        <f t="shared" si="1"/>
        <v>下水道事業</v>
      </c>
      <c r="K6" s="61" t="str">
        <f t="shared" si="1"/>
        <v>個別排水処理</v>
      </c>
      <c r="L6" s="61" t="str">
        <f t="shared" si="1"/>
        <v>L2</v>
      </c>
      <c r="M6" s="61" t="str">
        <f t="shared" si="1"/>
        <v>非設置</v>
      </c>
      <c r="N6" s="70" t="str">
        <f t="shared" si="1"/>
        <v>-</v>
      </c>
      <c r="O6" s="70">
        <f t="shared" si="1"/>
        <v>28.34</v>
      </c>
      <c r="P6" s="70">
        <f t="shared" si="1"/>
        <v>2.e-002</v>
      </c>
      <c r="Q6" s="70">
        <f t="shared" si="1"/>
        <v>100</v>
      </c>
      <c r="R6" s="70">
        <f t="shared" si="1"/>
        <v>3300</v>
      </c>
      <c r="S6" s="70">
        <f t="shared" si="1"/>
        <v>47626</v>
      </c>
      <c r="T6" s="70">
        <f t="shared" si="1"/>
        <v>127.03</v>
      </c>
      <c r="U6" s="70">
        <f t="shared" si="1"/>
        <v>374.92</v>
      </c>
      <c r="V6" s="70">
        <f t="shared" si="1"/>
        <v>8</v>
      </c>
      <c r="W6" s="70">
        <f t="shared" si="1"/>
        <v>1.e-002</v>
      </c>
      <c r="X6" s="70">
        <f t="shared" si="1"/>
        <v>800</v>
      </c>
      <c r="Y6" s="78" t="str">
        <f t="shared" ref="Y6:AH6" si="2">IF(Y7="",NA(),Y7)</f>
        <v>-</v>
      </c>
      <c r="Z6" s="78" t="str">
        <f t="shared" si="2"/>
        <v>-</v>
      </c>
      <c r="AA6" s="78" t="str">
        <f t="shared" si="2"/>
        <v>-</v>
      </c>
      <c r="AB6" s="78">
        <f t="shared" si="2"/>
        <v>74.739999999999995</v>
      </c>
      <c r="AC6" s="78">
        <f t="shared" si="2"/>
        <v>71.12</v>
      </c>
      <c r="AD6" s="78" t="str">
        <f t="shared" si="2"/>
        <v>-</v>
      </c>
      <c r="AE6" s="78" t="str">
        <f t="shared" si="2"/>
        <v>-</v>
      </c>
      <c r="AF6" s="78" t="str">
        <f t="shared" si="2"/>
        <v>-</v>
      </c>
      <c r="AG6" s="78">
        <f t="shared" si="2"/>
        <v>96.14</v>
      </c>
      <c r="AH6" s="78">
        <f t="shared" si="2"/>
        <v>95.6</v>
      </c>
      <c r="AI6" s="70" t="str">
        <f>IF(AI7="","",IF(AI7="-","【-】","【"&amp;SUBSTITUTE(TEXT(AI7,"#,##0.00"),"-","△")&amp;"】"))</f>
        <v>【96.22】</v>
      </c>
      <c r="AJ6" s="78" t="str">
        <f t="shared" ref="AJ6:AS6" si="3">IF(AJ7="",NA(),AJ7)</f>
        <v>-</v>
      </c>
      <c r="AK6" s="78" t="str">
        <f t="shared" si="3"/>
        <v>-</v>
      </c>
      <c r="AL6" s="78" t="str">
        <f t="shared" si="3"/>
        <v>-</v>
      </c>
      <c r="AM6" s="78">
        <f t="shared" si="3"/>
        <v>80.489999999999995</v>
      </c>
      <c r="AN6" s="78">
        <f t="shared" si="3"/>
        <v>110.24</v>
      </c>
      <c r="AO6" s="78" t="str">
        <f t="shared" si="3"/>
        <v>-</v>
      </c>
      <c r="AP6" s="78" t="str">
        <f t="shared" si="3"/>
        <v>-</v>
      </c>
      <c r="AQ6" s="78" t="str">
        <f t="shared" si="3"/>
        <v>-</v>
      </c>
      <c r="AR6" s="78">
        <f t="shared" si="3"/>
        <v>237</v>
      </c>
      <c r="AS6" s="78">
        <f t="shared" si="3"/>
        <v>257.23</v>
      </c>
      <c r="AT6" s="70" t="str">
        <f>IF(AT7="","",IF(AT7="-","【-】","【"&amp;SUBSTITUTE(TEXT(AT7,"#,##0.00"),"-","△")&amp;"】"))</f>
        <v>【232.28】</v>
      </c>
      <c r="AU6" s="78" t="str">
        <f t="shared" ref="AU6:BD6" si="4">IF(AU7="",NA(),AU7)</f>
        <v>-</v>
      </c>
      <c r="AV6" s="78" t="str">
        <f t="shared" si="4"/>
        <v>-</v>
      </c>
      <c r="AW6" s="78" t="str">
        <f t="shared" si="4"/>
        <v>-</v>
      </c>
      <c r="AX6" s="78">
        <f t="shared" si="4"/>
        <v>-17.41</v>
      </c>
      <c r="AY6" s="78">
        <f t="shared" si="4"/>
        <v>-89.9</v>
      </c>
      <c r="AZ6" s="78" t="str">
        <f t="shared" si="4"/>
        <v>-</v>
      </c>
      <c r="BA6" s="78" t="str">
        <f t="shared" si="4"/>
        <v>-</v>
      </c>
      <c r="BB6" s="78" t="str">
        <f t="shared" si="4"/>
        <v>-</v>
      </c>
      <c r="BC6" s="78">
        <f t="shared" si="4"/>
        <v>135.35</v>
      </c>
      <c r="BD6" s="78">
        <f t="shared" si="4"/>
        <v>150.91999999999999</v>
      </c>
      <c r="BE6" s="70" t="str">
        <f>IF(BE7="","",IF(BE7="-","【-】","【"&amp;SUBSTITUTE(TEXT(BE7,"#,##0.00"),"-","△")&amp;"】"))</f>
        <v>【155.69】</v>
      </c>
      <c r="BF6" s="78" t="str">
        <f t="shared" ref="BF6:BO6" si="5">IF(BF7="",NA(),BF7)</f>
        <v>-</v>
      </c>
      <c r="BG6" s="78" t="str">
        <f t="shared" si="5"/>
        <v>-</v>
      </c>
      <c r="BH6" s="78" t="str">
        <f t="shared" si="5"/>
        <v>-</v>
      </c>
      <c r="BI6" s="78">
        <f t="shared" si="5"/>
        <v>1129.27</v>
      </c>
      <c r="BJ6" s="78">
        <f t="shared" si="5"/>
        <v>1627.56</v>
      </c>
      <c r="BK6" s="78" t="str">
        <f t="shared" si="5"/>
        <v>-</v>
      </c>
      <c r="BL6" s="78" t="str">
        <f t="shared" si="5"/>
        <v>-</v>
      </c>
      <c r="BM6" s="78" t="str">
        <f t="shared" si="5"/>
        <v>-</v>
      </c>
      <c r="BN6" s="78">
        <f t="shared" si="5"/>
        <v>782.91</v>
      </c>
      <c r="BO6" s="78">
        <f t="shared" si="5"/>
        <v>783.21</v>
      </c>
      <c r="BP6" s="70" t="str">
        <f>IF(BP7="","",IF(BP7="-","【-】","【"&amp;SUBSTITUTE(TEXT(BP7,"#,##0.00"),"-","△")&amp;"】"))</f>
        <v>【765.05】</v>
      </c>
      <c r="BQ6" s="78" t="str">
        <f t="shared" ref="BQ6:BZ6" si="6">IF(BQ7="",NA(),BQ7)</f>
        <v>-</v>
      </c>
      <c r="BR6" s="78" t="str">
        <f t="shared" si="6"/>
        <v>-</v>
      </c>
      <c r="BS6" s="78" t="str">
        <f t="shared" si="6"/>
        <v>-</v>
      </c>
      <c r="BT6" s="78">
        <f t="shared" si="6"/>
        <v>236.47</v>
      </c>
      <c r="BU6" s="78">
        <f t="shared" si="6"/>
        <v>92.59</v>
      </c>
      <c r="BV6" s="78" t="str">
        <f t="shared" si="6"/>
        <v>-</v>
      </c>
      <c r="BW6" s="78" t="str">
        <f t="shared" si="6"/>
        <v>-</v>
      </c>
      <c r="BX6" s="78" t="str">
        <f t="shared" si="6"/>
        <v>-</v>
      </c>
      <c r="BY6" s="78">
        <f t="shared" si="6"/>
        <v>49.38</v>
      </c>
      <c r="BZ6" s="78">
        <f t="shared" si="6"/>
        <v>48.53</v>
      </c>
      <c r="CA6" s="70" t="str">
        <f>IF(CA7="","",IF(CA7="-","【-】","【"&amp;SUBSTITUTE(TEXT(CA7,"#,##0.00"),"-","△")&amp;"】"))</f>
        <v>【48.97】</v>
      </c>
      <c r="CB6" s="78" t="str">
        <f t="shared" ref="CB6:CK6" si="7">IF(CB7="",NA(),CB7)</f>
        <v>-</v>
      </c>
      <c r="CC6" s="78" t="str">
        <f t="shared" si="7"/>
        <v>-</v>
      </c>
      <c r="CD6" s="78" t="str">
        <f t="shared" si="7"/>
        <v>-</v>
      </c>
      <c r="CE6" s="78">
        <f t="shared" si="7"/>
        <v>97.59</v>
      </c>
      <c r="CF6" s="78">
        <f t="shared" si="7"/>
        <v>150.33000000000001</v>
      </c>
      <c r="CG6" s="78" t="str">
        <f t="shared" si="7"/>
        <v>-</v>
      </c>
      <c r="CH6" s="78" t="str">
        <f t="shared" si="7"/>
        <v>-</v>
      </c>
      <c r="CI6" s="78" t="str">
        <f t="shared" si="7"/>
        <v>-</v>
      </c>
      <c r="CJ6" s="78">
        <f t="shared" si="7"/>
        <v>316.97000000000003</v>
      </c>
      <c r="CK6" s="78">
        <f t="shared" si="7"/>
        <v>326.17</v>
      </c>
      <c r="CL6" s="70" t="str">
        <f>IF(CL7="","",IF(CL7="-","【-】","【"&amp;SUBSTITUTE(TEXT(CL7,"#,##0.00"),"-","△")&amp;"】"))</f>
        <v>【328.76】</v>
      </c>
      <c r="CM6" s="78" t="str">
        <f t="shared" ref="CM6:CV6" si="8">IF(CM7="",NA(),CM7)</f>
        <v>-</v>
      </c>
      <c r="CN6" s="78" t="str">
        <f t="shared" si="8"/>
        <v>-</v>
      </c>
      <c r="CO6" s="78" t="str">
        <f t="shared" si="8"/>
        <v>-</v>
      </c>
      <c r="CP6" s="78">
        <f t="shared" si="8"/>
        <v>20</v>
      </c>
      <c r="CQ6" s="78">
        <f t="shared" si="8"/>
        <v>13.33</v>
      </c>
      <c r="CR6" s="78" t="str">
        <f t="shared" si="8"/>
        <v>-</v>
      </c>
      <c r="CS6" s="78" t="str">
        <f t="shared" si="8"/>
        <v>-</v>
      </c>
      <c r="CT6" s="78" t="str">
        <f t="shared" si="8"/>
        <v>-</v>
      </c>
      <c r="CU6" s="78">
        <f t="shared" si="8"/>
        <v>46.36</v>
      </c>
      <c r="CV6" s="78">
        <f t="shared" si="8"/>
        <v>228.91</v>
      </c>
      <c r="CW6" s="70" t="str">
        <f>IF(CW7="","",IF(CW7="-","【-】","【"&amp;SUBSTITUTE(TEXT(CW7,"#,##0.00"),"-","△")&amp;"】"))</f>
        <v>【224.12】</v>
      </c>
      <c r="CX6" s="78" t="str">
        <f t="shared" ref="CX6:DG6" si="9">IF(CX7="",NA(),CX7)</f>
        <v>-</v>
      </c>
      <c r="CY6" s="78" t="str">
        <f t="shared" si="9"/>
        <v>-</v>
      </c>
      <c r="CZ6" s="78" t="str">
        <f t="shared" si="9"/>
        <v>-</v>
      </c>
      <c r="DA6" s="78">
        <f t="shared" si="9"/>
        <v>100</v>
      </c>
      <c r="DB6" s="78">
        <f t="shared" si="9"/>
        <v>100</v>
      </c>
      <c r="DC6" s="78" t="str">
        <f t="shared" si="9"/>
        <v>-</v>
      </c>
      <c r="DD6" s="78" t="str">
        <f t="shared" si="9"/>
        <v>-</v>
      </c>
      <c r="DE6" s="78" t="str">
        <f t="shared" si="9"/>
        <v>-</v>
      </c>
      <c r="DF6" s="78">
        <f t="shared" si="9"/>
        <v>83.08</v>
      </c>
      <c r="DG6" s="78">
        <f t="shared" si="9"/>
        <v>82.61</v>
      </c>
      <c r="DH6" s="70" t="str">
        <f>IF(DH7="","",IF(DH7="-","【-】","【"&amp;SUBSTITUTE(TEXT(DH7,"#,##0.00"),"-","△")&amp;"】"))</f>
        <v>【81.92】</v>
      </c>
      <c r="DI6" s="78" t="str">
        <f t="shared" ref="DI6:DR6" si="10">IF(DI7="",NA(),DI7)</f>
        <v>-</v>
      </c>
      <c r="DJ6" s="78" t="str">
        <f t="shared" si="10"/>
        <v>-</v>
      </c>
      <c r="DK6" s="78" t="str">
        <f t="shared" si="10"/>
        <v>-</v>
      </c>
      <c r="DL6" s="78">
        <f t="shared" si="10"/>
        <v>11.26</v>
      </c>
      <c r="DM6" s="78">
        <f t="shared" si="10"/>
        <v>13.38</v>
      </c>
      <c r="DN6" s="78" t="str">
        <f t="shared" si="10"/>
        <v>-</v>
      </c>
      <c r="DO6" s="78" t="str">
        <f t="shared" si="10"/>
        <v>-</v>
      </c>
      <c r="DP6" s="78" t="str">
        <f t="shared" si="10"/>
        <v>-</v>
      </c>
      <c r="DQ6" s="78">
        <f t="shared" si="10"/>
        <v>33.75</v>
      </c>
      <c r="DR6" s="78">
        <f t="shared" si="10"/>
        <v>36.21</v>
      </c>
      <c r="DS6" s="70" t="str">
        <f>IF(DS7="","",IF(DS7="-","【-】","【"&amp;SUBSTITUTE(TEXT(DS7,"#,##0.00"),"-","△")&amp;"】"))</f>
        <v>【35.80】</v>
      </c>
      <c r="DT6" s="78" t="str">
        <f t="shared" ref="DT6:EC6" si="11">IF(DT7="",NA(),DT7)</f>
        <v>-</v>
      </c>
      <c r="DU6" s="78" t="str">
        <f t="shared" si="11"/>
        <v>-</v>
      </c>
      <c r="DV6" s="78" t="str">
        <f t="shared" si="11"/>
        <v>-</v>
      </c>
      <c r="DW6" s="78" t="str">
        <f t="shared" si="11"/>
        <v>-</v>
      </c>
      <c r="DX6" s="78" t="str">
        <f t="shared" si="11"/>
        <v>-</v>
      </c>
      <c r="DY6" s="78" t="str">
        <f t="shared" si="11"/>
        <v>-</v>
      </c>
      <c r="DZ6" s="78" t="str">
        <f t="shared" si="11"/>
        <v>-</v>
      </c>
      <c r="EA6" s="78" t="str">
        <f t="shared" si="11"/>
        <v>-</v>
      </c>
      <c r="EB6" s="78" t="str">
        <f t="shared" si="11"/>
        <v>-</v>
      </c>
      <c r="EC6" s="78" t="str">
        <f t="shared" si="11"/>
        <v>-</v>
      </c>
      <c r="ED6" s="70" t="str">
        <f>IF(ED7="","",IF(ED7="-","【-】","【"&amp;SUBSTITUTE(TEXT(ED7,"#,##0.00"),"-","△")&amp;"】"))</f>
        <v>【-】</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8" s="55" customFormat="1">
      <c r="A7" s="56"/>
      <c r="B7" s="62">
        <v>2021</v>
      </c>
      <c r="C7" s="62">
        <v>162086</v>
      </c>
      <c r="D7" s="62">
        <v>46</v>
      </c>
      <c r="E7" s="62">
        <v>18</v>
      </c>
      <c r="F7" s="62">
        <v>1</v>
      </c>
      <c r="G7" s="62">
        <v>0</v>
      </c>
      <c r="H7" s="62" t="s">
        <v>98</v>
      </c>
      <c r="I7" s="62" t="s">
        <v>99</v>
      </c>
      <c r="J7" s="62" t="s">
        <v>100</v>
      </c>
      <c r="K7" s="62" t="s">
        <v>34</v>
      </c>
      <c r="L7" s="62" t="s">
        <v>85</v>
      </c>
      <c r="M7" s="62" t="s">
        <v>101</v>
      </c>
      <c r="N7" s="71" t="s">
        <v>102</v>
      </c>
      <c r="O7" s="71">
        <v>28.34</v>
      </c>
      <c r="P7" s="71">
        <v>2.e-002</v>
      </c>
      <c r="Q7" s="71">
        <v>100</v>
      </c>
      <c r="R7" s="71">
        <v>3300</v>
      </c>
      <c r="S7" s="71">
        <v>47626</v>
      </c>
      <c r="T7" s="71">
        <v>127.03</v>
      </c>
      <c r="U7" s="71">
        <v>374.92</v>
      </c>
      <c r="V7" s="71">
        <v>8</v>
      </c>
      <c r="W7" s="71">
        <v>1.e-002</v>
      </c>
      <c r="X7" s="71">
        <v>800</v>
      </c>
      <c r="Y7" s="71" t="s">
        <v>102</v>
      </c>
      <c r="Z7" s="71" t="s">
        <v>102</v>
      </c>
      <c r="AA7" s="71" t="s">
        <v>102</v>
      </c>
      <c r="AB7" s="71">
        <v>74.739999999999995</v>
      </c>
      <c r="AC7" s="71">
        <v>71.12</v>
      </c>
      <c r="AD7" s="71" t="s">
        <v>102</v>
      </c>
      <c r="AE7" s="71" t="s">
        <v>102</v>
      </c>
      <c r="AF7" s="71" t="s">
        <v>102</v>
      </c>
      <c r="AG7" s="71">
        <v>96.14</v>
      </c>
      <c r="AH7" s="71">
        <v>95.6</v>
      </c>
      <c r="AI7" s="71">
        <v>96.22</v>
      </c>
      <c r="AJ7" s="71" t="s">
        <v>102</v>
      </c>
      <c r="AK7" s="71" t="s">
        <v>102</v>
      </c>
      <c r="AL7" s="71" t="s">
        <v>102</v>
      </c>
      <c r="AM7" s="71">
        <v>80.489999999999995</v>
      </c>
      <c r="AN7" s="71">
        <v>110.24</v>
      </c>
      <c r="AO7" s="71" t="s">
        <v>102</v>
      </c>
      <c r="AP7" s="71" t="s">
        <v>102</v>
      </c>
      <c r="AQ7" s="71" t="s">
        <v>102</v>
      </c>
      <c r="AR7" s="71">
        <v>237</v>
      </c>
      <c r="AS7" s="71">
        <v>257.23</v>
      </c>
      <c r="AT7" s="71">
        <v>232.28</v>
      </c>
      <c r="AU7" s="71" t="s">
        <v>102</v>
      </c>
      <c r="AV7" s="71" t="s">
        <v>102</v>
      </c>
      <c r="AW7" s="71" t="s">
        <v>102</v>
      </c>
      <c r="AX7" s="71">
        <v>-17.41</v>
      </c>
      <c r="AY7" s="71">
        <v>-89.9</v>
      </c>
      <c r="AZ7" s="71" t="s">
        <v>102</v>
      </c>
      <c r="BA7" s="71" t="s">
        <v>102</v>
      </c>
      <c r="BB7" s="71" t="s">
        <v>102</v>
      </c>
      <c r="BC7" s="71">
        <v>135.35</v>
      </c>
      <c r="BD7" s="71">
        <v>150.91999999999999</v>
      </c>
      <c r="BE7" s="71">
        <v>155.69</v>
      </c>
      <c r="BF7" s="71" t="s">
        <v>102</v>
      </c>
      <c r="BG7" s="71" t="s">
        <v>102</v>
      </c>
      <c r="BH7" s="71" t="s">
        <v>102</v>
      </c>
      <c r="BI7" s="71">
        <v>1129.27</v>
      </c>
      <c r="BJ7" s="71">
        <v>1627.56</v>
      </c>
      <c r="BK7" s="71" t="s">
        <v>102</v>
      </c>
      <c r="BL7" s="71" t="s">
        <v>102</v>
      </c>
      <c r="BM7" s="71" t="s">
        <v>102</v>
      </c>
      <c r="BN7" s="71">
        <v>782.91</v>
      </c>
      <c r="BO7" s="71">
        <v>783.21</v>
      </c>
      <c r="BP7" s="71">
        <v>765.05</v>
      </c>
      <c r="BQ7" s="71" t="s">
        <v>102</v>
      </c>
      <c r="BR7" s="71" t="s">
        <v>102</v>
      </c>
      <c r="BS7" s="71" t="s">
        <v>102</v>
      </c>
      <c r="BT7" s="71">
        <v>236.47</v>
      </c>
      <c r="BU7" s="71">
        <v>92.59</v>
      </c>
      <c r="BV7" s="71" t="s">
        <v>102</v>
      </c>
      <c r="BW7" s="71" t="s">
        <v>102</v>
      </c>
      <c r="BX7" s="71" t="s">
        <v>102</v>
      </c>
      <c r="BY7" s="71">
        <v>49.38</v>
      </c>
      <c r="BZ7" s="71">
        <v>48.53</v>
      </c>
      <c r="CA7" s="71">
        <v>48.97</v>
      </c>
      <c r="CB7" s="71" t="s">
        <v>102</v>
      </c>
      <c r="CC7" s="71" t="s">
        <v>102</v>
      </c>
      <c r="CD7" s="71" t="s">
        <v>102</v>
      </c>
      <c r="CE7" s="71">
        <v>97.59</v>
      </c>
      <c r="CF7" s="71">
        <v>150.33000000000001</v>
      </c>
      <c r="CG7" s="71" t="s">
        <v>102</v>
      </c>
      <c r="CH7" s="71" t="s">
        <v>102</v>
      </c>
      <c r="CI7" s="71" t="s">
        <v>102</v>
      </c>
      <c r="CJ7" s="71">
        <v>316.97000000000003</v>
      </c>
      <c r="CK7" s="71">
        <v>326.17</v>
      </c>
      <c r="CL7" s="71">
        <v>328.76</v>
      </c>
      <c r="CM7" s="71" t="s">
        <v>102</v>
      </c>
      <c r="CN7" s="71" t="s">
        <v>102</v>
      </c>
      <c r="CO7" s="71" t="s">
        <v>102</v>
      </c>
      <c r="CP7" s="71">
        <v>20</v>
      </c>
      <c r="CQ7" s="71">
        <v>13.33</v>
      </c>
      <c r="CR7" s="71" t="s">
        <v>102</v>
      </c>
      <c r="CS7" s="71" t="s">
        <v>102</v>
      </c>
      <c r="CT7" s="71" t="s">
        <v>102</v>
      </c>
      <c r="CU7" s="71">
        <v>46.36</v>
      </c>
      <c r="CV7" s="71">
        <v>228.91</v>
      </c>
      <c r="CW7" s="71">
        <v>224.12</v>
      </c>
      <c r="CX7" s="71" t="s">
        <v>102</v>
      </c>
      <c r="CY7" s="71" t="s">
        <v>102</v>
      </c>
      <c r="CZ7" s="71" t="s">
        <v>102</v>
      </c>
      <c r="DA7" s="71">
        <v>100</v>
      </c>
      <c r="DB7" s="71">
        <v>100</v>
      </c>
      <c r="DC7" s="71" t="s">
        <v>102</v>
      </c>
      <c r="DD7" s="71" t="s">
        <v>102</v>
      </c>
      <c r="DE7" s="71" t="s">
        <v>102</v>
      </c>
      <c r="DF7" s="71">
        <v>83.08</v>
      </c>
      <c r="DG7" s="71">
        <v>82.61</v>
      </c>
      <c r="DH7" s="71">
        <v>81.92</v>
      </c>
      <c r="DI7" s="71" t="s">
        <v>102</v>
      </c>
      <c r="DJ7" s="71" t="s">
        <v>102</v>
      </c>
      <c r="DK7" s="71" t="s">
        <v>102</v>
      </c>
      <c r="DL7" s="71">
        <v>11.26</v>
      </c>
      <c r="DM7" s="71">
        <v>13.38</v>
      </c>
      <c r="DN7" s="71" t="s">
        <v>102</v>
      </c>
      <c r="DO7" s="71" t="s">
        <v>102</v>
      </c>
      <c r="DP7" s="71" t="s">
        <v>102</v>
      </c>
      <c r="DQ7" s="71">
        <v>33.75</v>
      </c>
      <c r="DR7" s="71">
        <v>36.21</v>
      </c>
      <c r="DS7" s="71">
        <v>35.799999999999997</v>
      </c>
      <c r="DT7" s="71" t="s">
        <v>102</v>
      </c>
      <c r="DU7" s="71" t="s">
        <v>102</v>
      </c>
      <c r="DV7" s="71" t="s">
        <v>102</v>
      </c>
      <c r="DW7" s="71" t="s">
        <v>102</v>
      </c>
      <c r="DX7" s="71" t="s">
        <v>102</v>
      </c>
      <c r="DY7" s="71" t="s">
        <v>102</v>
      </c>
      <c r="DZ7" s="71" t="s">
        <v>102</v>
      </c>
      <c r="EA7" s="71" t="s">
        <v>102</v>
      </c>
      <c r="EB7" s="71" t="s">
        <v>102</v>
      </c>
      <c r="EC7" s="71" t="s">
        <v>102</v>
      </c>
      <c r="ED7" s="71" t="s">
        <v>102</v>
      </c>
      <c r="EE7" s="71" t="s">
        <v>102</v>
      </c>
      <c r="EF7" s="71" t="s">
        <v>102</v>
      </c>
      <c r="EG7" s="71" t="s">
        <v>102</v>
      </c>
      <c r="EH7" s="71" t="s">
        <v>102</v>
      </c>
      <c r="EI7" s="71" t="s">
        <v>102</v>
      </c>
      <c r="EJ7" s="71" t="s">
        <v>102</v>
      </c>
      <c r="EK7" s="71" t="s">
        <v>102</v>
      </c>
      <c r="EL7" s="71" t="s">
        <v>102</v>
      </c>
      <c r="EM7" s="71" t="s">
        <v>102</v>
      </c>
      <c r="EN7" s="71" t="s">
        <v>102</v>
      </c>
      <c r="EO7" s="71" t="s">
        <v>102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渡辺　智之</cp:lastModifiedBy>
  <dcterms:created xsi:type="dcterms:W3CDTF">2023-01-19T05:55:28Z</dcterms:created>
  <dcterms:modified xsi:type="dcterms:W3CDTF">2023-01-20T05:59:25Z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2023-01-20T05:59:25Z</vt:filetime>
  </property>
</Properties>
</file>