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5000地域包括医療ケア部\医療課\R4\財政課照会\【0119〆財政課】公営企業に係る経営比較分析表（令和３年度決算）の分析等について\04_最終版\"/>
    </mc:Choice>
  </mc:AlternateContent>
  <xr:revisionPtr revIDLastSave="0" documentId="13_ncr:1_{4CFEE964-71C8-4D59-B412-9CA96C07C1B5}" xr6:coauthVersionLast="36" xr6:coauthVersionMax="36" xr10:uidLastSave="{00000000-0000-0000-0000-000000000000}"/>
  <workbookProtection workbookAlgorithmName="SHA-512" workbookHashValue="Zo7XXzQLrpFzPwD9fd3w/+4S28m+2Po9eQ9OtuRXqbkuZylxV/Zuk/JKqap1brS1usrRXl+5k/xHDgP3ZFPZyw==" workbookSaltValue="7Eq+wAqkSsuo9wUqgumCp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FZ10" i="4" s="1"/>
  <c r="S6" i="5"/>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EG10" i="4"/>
  <c r="CN10" i="4"/>
  <c r="AU10" i="4"/>
  <c r="ID8" i="4"/>
  <c r="FZ8" i="4"/>
  <c r="EG8" i="4"/>
  <c r="CN8" i="4"/>
  <c r="AU8" i="4"/>
  <c r="B6" i="4"/>
  <c r="MH78" i="4" l="1"/>
  <c r="HM78" i="4"/>
  <c r="FL54" i="4"/>
  <c r="FL32" i="4"/>
  <c r="IZ32" i="4"/>
  <c r="CS78" i="4"/>
  <c r="BX54" i="4"/>
  <c r="BX32" i="4"/>
  <c r="MN32" i="4"/>
  <c r="MN54" i="4"/>
  <c r="IZ54" i="4"/>
  <c r="C11" i="5"/>
  <c r="D11" i="5"/>
  <c r="E11" i="5"/>
  <c r="B11" i="5"/>
  <c r="AN78" i="4" l="1"/>
  <c r="AE54" i="4"/>
  <c r="AE32" i="4"/>
  <c r="KU54" i="4"/>
  <c r="KU32" i="4"/>
  <c r="HG54" i="4"/>
  <c r="HG32" i="4"/>
  <c r="DS54" i="4"/>
  <c r="DS32" i="4"/>
  <c r="KC78" i="4"/>
  <c r="FH78" i="4"/>
  <c r="EO78" i="4"/>
  <c r="DD54" i="4"/>
  <c r="DD32" i="4"/>
  <c r="JJ78" i="4"/>
  <c r="GR54" i="4"/>
  <c r="U78" i="4"/>
  <c r="P54" i="4"/>
  <c r="P32" i="4"/>
  <c r="KF54" i="4"/>
  <c r="KF32" i="4"/>
  <c r="GR32" i="4"/>
  <c r="LO78" i="4"/>
  <c r="IK54" i="4"/>
  <c r="IK32" i="4"/>
  <c r="GT78" i="4"/>
  <c r="EW54" i="4"/>
  <c r="EW32" i="4"/>
  <c r="BI54" i="4"/>
  <c r="BI32" i="4"/>
  <c r="LY54" i="4"/>
  <c r="LY32" i="4"/>
  <c r="BZ78" i="4"/>
  <c r="AT32" i="4"/>
  <c r="LJ54" i="4"/>
  <c r="LJ32" i="4"/>
  <c r="KV78" i="4"/>
  <c r="HV54" i="4"/>
  <c r="HV32" i="4"/>
  <c r="BG78" i="4"/>
  <c r="GA78" i="4"/>
  <c r="EH54" i="4"/>
  <c r="EH32" i="4"/>
  <c r="AT54"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<sst xmlns="http://schemas.openxmlformats.org/spreadsheetml/2006/main" count="327" uniqueCount="184">
  <si>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6"/>
  </si>
  <si>
    <t>法適用区分</t>
    <rPh sb="0" eb="1">
      <t>ホウ</t>
    </rPh>
    <rPh sb="1" eb="3">
      <t>テキヨウ</t>
    </rPh>
    <rPh sb="3" eb="5">
      <t>クブン</t>
    </rPh>
    <phoneticPr fontId="6"/>
  </si>
  <si>
    <t>業種名・事業名</t>
    <rPh sb="0" eb="2">
      <t>ギョウシュ</t>
    </rPh>
    <rPh sb="2" eb="3">
      <t>メイ</t>
    </rPh>
    <rPh sb="4" eb="6">
      <t>ジギョウ</t>
    </rPh>
    <rPh sb="6" eb="7">
      <t>メイ</t>
    </rPh>
    <phoneticPr fontId="6"/>
  </si>
  <si>
    <t>病院区分</t>
    <rPh sb="0" eb="2">
      <t>ビョウイン</t>
    </rPh>
    <rPh sb="2" eb="4">
      <t>クブン</t>
    </rPh>
    <phoneticPr fontId="6"/>
  </si>
  <si>
    <t>類似区分</t>
    <rPh sb="0" eb="2">
      <t>ルイジ</t>
    </rPh>
    <rPh sb="2" eb="4">
      <t>クブン</t>
    </rPh>
    <phoneticPr fontId="6"/>
  </si>
  <si>
    <t>管理者の情報</t>
    <rPh sb="0" eb="3">
      <t>カンリシャ</t>
    </rPh>
    <rPh sb="4" eb="6">
      <t>ジョウホウ</t>
    </rPh>
    <phoneticPr fontId="6"/>
  </si>
  <si>
    <t>許可病床（一般）</t>
    <rPh sb="0" eb="2">
      <t>キョカ</t>
    </rPh>
    <rPh sb="2" eb="4">
      <t>ビョウショウ</t>
    </rPh>
    <rPh sb="5" eb="7">
      <t>イッパン</t>
    </rPh>
    <phoneticPr fontId="6"/>
  </si>
  <si>
    <t>許可病床（療養）</t>
    <rPh sb="0" eb="2">
      <t>キョカ</t>
    </rPh>
    <rPh sb="2" eb="4">
      <t>ビョウショウ</t>
    </rPh>
    <rPh sb="5" eb="7">
      <t>リョウヨウ</t>
    </rPh>
    <phoneticPr fontId="6"/>
  </si>
  <si>
    <t>許可病床（結核）</t>
    <rPh sb="0" eb="2">
      <t>キョカ</t>
    </rPh>
    <rPh sb="2" eb="4">
      <t>ビョウショウ</t>
    </rPh>
    <rPh sb="5" eb="7">
      <t>ケッカク</t>
    </rPh>
    <phoneticPr fontId="6"/>
  </si>
  <si>
    <t>グラフ凡例</t>
    <rPh sb="3" eb="5">
      <t>ハンレイ</t>
    </rPh>
    <phoneticPr fontId="6"/>
  </si>
  <si>
    <t>■</t>
    <phoneticPr fontId="6"/>
  </si>
  <si>
    <t>当該病院値（当該値）</t>
    <rPh sb="2" eb="4">
      <t>ビョウイン</t>
    </rPh>
    <phoneticPr fontId="6"/>
  </si>
  <si>
    <t>経営形態</t>
    <rPh sb="0" eb="2">
      <t>ケイエイ</t>
    </rPh>
    <rPh sb="2" eb="4">
      <t>ケイタイ</t>
    </rPh>
    <phoneticPr fontId="6"/>
  </si>
  <si>
    <t>診療科数</t>
    <rPh sb="0" eb="3">
      <t>シンリョウカ</t>
    </rPh>
    <rPh sb="3" eb="4">
      <t>スウ</t>
    </rPh>
    <phoneticPr fontId="6"/>
  </si>
  <si>
    <t>DPC対象病院</t>
    <rPh sb="3" eb="5">
      <t>タイショウ</t>
    </rPh>
    <rPh sb="5" eb="7">
      <t>ビョウイン</t>
    </rPh>
    <phoneticPr fontId="6"/>
  </si>
  <si>
    <t>特殊診療機能　※１</t>
    <rPh sb="0" eb="2">
      <t>トクシュ</t>
    </rPh>
    <rPh sb="2" eb="4">
      <t>シンリョウ</t>
    </rPh>
    <rPh sb="4" eb="6">
      <t>キノウ</t>
    </rPh>
    <phoneticPr fontId="6"/>
  </si>
  <si>
    <t>指定病院の状況　※２</t>
    <rPh sb="0" eb="2">
      <t>シテイ</t>
    </rPh>
    <rPh sb="2" eb="4">
      <t>ビョウイン</t>
    </rPh>
    <rPh sb="5" eb="7">
      <t>ジョウキョウ</t>
    </rPh>
    <phoneticPr fontId="6"/>
  </si>
  <si>
    <t>許可病床（精神）</t>
    <rPh sb="0" eb="2">
      <t>キョカ</t>
    </rPh>
    <rPh sb="2" eb="4">
      <t>ビョウショウ</t>
    </rPh>
    <rPh sb="5" eb="7">
      <t>セイシン</t>
    </rPh>
    <phoneticPr fontId="6"/>
  </si>
  <si>
    <t>許可病床（感染症）</t>
    <rPh sb="0" eb="2">
      <t>キョカ</t>
    </rPh>
    <rPh sb="2" eb="4">
      <t>ビョウショウ</t>
    </rPh>
    <rPh sb="5" eb="8">
      <t>カンセンショウ</t>
    </rPh>
    <phoneticPr fontId="6"/>
  </si>
  <si>
    <t>許可病床（合計）</t>
    <rPh sb="0" eb="2">
      <t>キョカ</t>
    </rPh>
    <rPh sb="2" eb="4">
      <t>ビョウショウ</t>
    </rPh>
    <rPh sb="5" eb="7">
      <t>ゴウケイ</t>
    </rPh>
    <phoneticPr fontId="6"/>
  </si>
  <si>
    <t>－</t>
    <phoneticPr fontId="6"/>
  </si>
  <si>
    <t>類似病院平均値（平均値）</t>
    <rPh sb="2" eb="4">
      <t>ビョウイン</t>
    </rPh>
    <phoneticPr fontId="6"/>
  </si>
  <si>
    <t>【】</t>
    <phoneticPr fontId="6"/>
  </si>
  <si>
    <t>令和3年度全国平均</t>
    <rPh sb="0" eb="2">
      <t>レイワ</t>
    </rPh>
    <rPh sb="3" eb="5">
      <t>ネンド</t>
    </rPh>
    <phoneticPr fontId="6"/>
  </si>
  <si>
    <t>人口（人）</t>
    <rPh sb="0" eb="2">
      <t>ジンコウ</t>
    </rPh>
    <rPh sb="3" eb="4">
      <t>ニン</t>
    </rPh>
    <phoneticPr fontId="6"/>
  </si>
  <si>
    <t>建物面積（㎡）</t>
    <rPh sb="0" eb="2">
      <t>タテモノ</t>
    </rPh>
    <rPh sb="2" eb="4">
      <t>メンセキ</t>
    </rPh>
    <phoneticPr fontId="6"/>
  </si>
  <si>
    <t>不採算地区病院</t>
    <rPh sb="0" eb="3">
      <t>フサイサン</t>
    </rPh>
    <rPh sb="3" eb="5">
      <t>チク</t>
    </rPh>
    <rPh sb="5" eb="7">
      <t>ビョウイン</t>
    </rPh>
    <phoneticPr fontId="6"/>
  </si>
  <si>
    <t>不採算地区中核病院</t>
    <rPh sb="0" eb="3">
      <t>フサイサン</t>
    </rPh>
    <rPh sb="3" eb="5">
      <t>チク</t>
    </rPh>
    <rPh sb="5" eb="7">
      <t>チュウカク</t>
    </rPh>
    <rPh sb="7" eb="9">
      <t>ビョウイン</t>
    </rPh>
    <phoneticPr fontId="6"/>
  </si>
  <si>
    <t>看護配置</t>
    <rPh sb="0" eb="2">
      <t>カンゴ</t>
    </rPh>
    <rPh sb="2" eb="4">
      <t>ハイチ</t>
    </rPh>
    <phoneticPr fontId="6"/>
  </si>
  <si>
    <t>最大使用病床（一般）</t>
    <rPh sb="0" eb="2">
      <t>サイダイ</t>
    </rPh>
    <rPh sb="2" eb="4">
      <t>シヨウ</t>
    </rPh>
    <rPh sb="4" eb="6">
      <t>ビョウショウ</t>
    </rPh>
    <rPh sb="7" eb="9">
      <t>イッパン</t>
    </rPh>
    <phoneticPr fontId="6"/>
  </si>
  <si>
    <t>最大使用病床（療養）</t>
    <rPh sb="0" eb="2">
      <t>サイダイ</t>
    </rPh>
    <rPh sb="2" eb="4">
      <t>シヨウ</t>
    </rPh>
    <rPh sb="4" eb="6">
      <t>ビョウショウ</t>
    </rPh>
    <rPh sb="7" eb="9">
      <t>リョウヨウ</t>
    </rPh>
    <phoneticPr fontId="6"/>
  </si>
  <si>
    <t>最大使用病床（一般＋療養）</t>
    <rPh sb="0" eb="2">
      <t>サイダイ</t>
    </rPh>
    <rPh sb="2" eb="4">
      <t>シヨウ</t>
    </rPh>
    <rPh sb="4" eb="6">
      <t>ビョウショウ</t>
    </rPh>
    <rPh sb="7" eb="9">
      <t>イッパン</t>
    </rPh>
    <rPh sb="10" eb="12">
      <t>リョウヨウ</t>
    </rPh>
    <phoneticPr fontId="6"/>
  </si>
  <si>
    <t>※１　ド…人間ドック　透…人工透析　Ｉ…ＩＣＵ・ＣＣＵ 未…ＮＩＣＵ・未熟児室　訓…運動機能訓練室　ガ…ガン（放射線）診療</t>
    <phoneticPr fontId="6"/>
  </si>
  <si>
    <t>※２　救…救急告示病院　臨…臨床研修病院　が…がん診療連携拠点病院　感…感染症指定医療機関　ヘ…へき地医療拠点病院　災…災害拠点病院　地…地域医療支援病院  特…特定機能病院　輪…病院群輪番制病院</t>
    <phoneticPr fontId="6"/>
  </si>
  <si>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6"/>
  </si>
  <si>
    <t>1. 経営の健全性・効率性</t>
    <phoneticPr fontId="6"/>
  </si>
  <si>
    <t>再編・ネットワーク化</t>
    <rPh sb="0" eb="2">
      <t>サイヘン</t>
    </rPh>
    <rPh sb="9" eb="10">
      <t>カ</t>
    </rPh>
    <phoneticPr fontId="6"/>
  </si>
  <si>
    <t>地方独立行政法人化</t>
    <rPh sb="0" eb="9">
      <t>チホウドクリツギョウセイホウジンカ</t>
    </rPh>
    <phoneticPr fontId="6"/>
  </si>
  <si>
    <t>指定管理者制度導入</t>
    <rPh sb="0" eb="7">
      <t>シテイカンリシャセイド</t>
    </rPh>
    <rPh sb="7" eb="9">
      <t>ドウニュウ</t>
    </rPh>
    <phoneticPr fontId="6"/>
  </si>
  <si>
    <t>-</t>
  </si>
  <si>
    <t>年度</t>
    <rPh sb="0" eb="2">
      <t>ネンド</t>
    </rPh>
    <phoneticPr fontId="6"/>
  </si>
  <si>
    <t>-</t>
    <phoneticPr fontId="6"/>
  </si>
  <si>
    <t>平成元</t>
  </si>
  <si>
    <t>Ⅰ 地域において担っている役割</t>
    <rPh sb="2" eb="4">
      <t>チイキ</t>
    </rPh>
    <rPh sb="8" eb="9">
      <t>ニナ</t>
    </rPh>
    <rPh sb="13" eb="15">
      <t>ヤクワリ</t>
    </rPh>
    <phoneticPr fontId="6"/>
  </si>
  <si>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</si>
  <si>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</si>
  <si>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</si>
  <si>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</si>
  <si>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</si>
  <si>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</si>
  <si>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</si>
  <si>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</si>
  <si>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</si>
  <si>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</si>
  <si>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</si>
  <si>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</si>
  <si>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</si>
  <si>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6"/>
  </si>
  <si>
    <t>平成15</t>
  </si>
  <si>
    <t>平均値</t>
    <rPh sb="0" eb="2">
      <t>ヘイキン</t>
    </rPh>
    <rPh sb="2" eb="3">
      <t>チ</t>
    </rPh>
    <phoneticPr fontId="6"/>
  </si>
  <si>
    <t>平成16</t>
  </si>
  <si>
    <t>Ⅱ 分析欄</t>
    <rPh sb="2" eb="4">
      <t>ブンセキ</t>
    </rPh>
    <rPh sb="4" eb="5">
      <t>ラン</t>
    </rPh>
    <phoneticPr fontId="6"/>
  </si>
  <si>
    <t>平成17</t>
  </si>
  <si>
    <t>平成18</t>
  </si>
  <si>
    <t>1. 経営の健全性・効率性について</t>
    <rPh sb="3" eb="5">
      <t>ケイエイ</t>
    </rPh>
    <rPh sb="6" eb="9">
      <t>ケンゼンセイ</t>
    </rPh>
    <rPh sb="10" eb="13">
      <t>コウリツセイ</t>
    </rPh>
    <phoneticPr fontId="6"/>
  </si>
  <si>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</si>
  <si>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</si>
  <si>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</si>
  <si>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</si>
  <si>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</si>
  <si>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</si>
  <si>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</si>
  <si>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</si>
  <si>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</si>
  <si>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</si>
  <si>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</si>
  <si>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</si>
  <si>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</si>
  <si>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</si>
  <si>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</si>
  <si>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6"/>
  </si>
  <si>
    <t>令和3</t>
  </si>
  <si>
    <t>令和4</t>
    <phoneticPr fontId="6"/>
  </si>
  <si>
    <t>令和5</t>
    <phoneticPr fontId="6"/>
  </si>
  <si>
    <t>2. 老朽化の状況</t>
    <phoneticPr fontId="6"/>
  </si>
  <si>
    <t>全体総括</t>
    <phoneticPr fontId="6"/>
  </si>
  <si>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6"/>
  </si>
  <si>
    <t>①</t>
    <phoneticPr fontId="6"/>
  </si>
  <si>
    <t>②</t>
    <phoneticPr fontId="6"/>
  </si>
  <si>
    <t>③</t>
    <phoneticPr fontId="6"/>
  </si>
  <si>
    <t>④</t>
    <phoneticPr fontId="6"/>
  </si>
  <si>
    <t>⑤</t>
    <phoneticPr fontId="6"/>
  </si>
  <si>
    <t>⑥</t>
    <phoneticPr fontId="6"/>
  </si>
  <si>
    <t>⑦</t>
    <phoneticPr fontId="6"/>
  </si>
  <si>
    <t>⑧</t>
    <phoneticPr fontId="6"/>
  </si>
  <si>
    <t>病院事業(法適)</t>
    <rPh sb="0" eb="2">
      <t>ビョウイン</t>
    </rPh>
    <rPh sb="2" eb="4">
      <t>ジギョウ</t>
    </rPh>
    <rPh sb="5" eb="6">
      <t>ホウ</t>
    </rPh>
    <rPh sb="6" eb="7">
      <t>テキ</t>
    </rPh>
    <phoneticPr fontId="6"/>
  </si>
  <si>
    <t>項番</t>
    <rPh sb="0" eb="2">
      <t>コウバン</t>
    </rPh>
    <phoneticPr fontId="6"/>
  </si>
  <si>
    <t>大項目</t>
    <rPh sb="0" eb="3">
      <t>ダイコウモク</t>
    </rPh>
    <phoneticPr fontId="6"/>
  </si>
  <si>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</si>
  <si>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</si>
  <si>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</si>
  <si>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</si>
  <si>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</si>
  <si>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</si>
  <si>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6"/>
  </si>
  <si>
    <t>1. 経営の健全性・効率性</t>
    <rPh sb="3" eb="5">
      <t>ケイエイ</t>
    </rPh>
    <rPh sb="6" eb="9">
      <t>ケンゼンセイ</t>
    </rPh>
    <rPh sb="10" eb="12">
      <t>コウリツ</t>
    </rPh>
    <rPh sb="12" eb="13">
      <t>セイ</t>
    </rPh>
    <phoneticPr fontId="6"/>
  </si>
  <si>
    <t>中項目</t>
    <rPh sb="0" eb="1">
      <t>チュウ</t>
    </rPh>
    <rPh sb="1" eb="3">
      <t>コウモク</t>
    </rPh>
    <phoneticPr fontId="6"/>
  </si>
  <si>
    <t>①経常収支比率(％)</t>
    <rPh sb="1" eb="3">
      <t>ケイジョウ</t>
    </rPh>
    <rPh sb="3" eb="5">
      <t>シュウシ</t>
    </rPh>
    <rPh sb="5" eb="7">
      <t>ヒリツ</t>
    </rPh>
    <phoneticPr fontId="6"/>
  </si>
  <si>
    <t>②医業収支比率(％)</t>
    <phoneticPr fontId="6"/>
  </si>
  <si>
    <t>③累積欠損金比率(％)</t>
    <phoneticPr fontId="6"/>
  </si>
  <si>
    <t>④病床利用率(％)</t>
    <phoneticPr fontId="6"/>
  </si>
  <si>
    <t>⑤入院患者１人１日当たり収益(円)</t>
    <phoneticPr fontId="6"/>
  </si>
  <si>
    <t>⑥外来患者１人１日当たり収益(円)</t>
    <phoneticPr fontId="6"/>
  </si>
  <si>
    <t>⑦職員給与費対医業収益比率(％)</t>
    <phoneticPr fontId="6"/>
  </si>
  <si>
    <t>⑧材料費対医業収益比率(％)</t>
    <phoneticPr fontId="6"/>
  </si>
  <si>
    <t>①有形固定資産減価償却率(％)</t>
    <phoneticPr fontId="6"/>
  </si>
  <si>
    <t>②機械備品減価償却率(％)</t>
    <phoneticPr fontId="6"/>
  </si>
  <si>
    <t>③１床当たり有形固定資産(円)</t>
    <phoneticPr fontId="6"/>
  </si>
  <si>
    <t>小項目</t>
    <rPh sb="0" eb="3">
      <t>ショウコウモク</t>
    </rPh>
    <phoneticPr fontId="6"/>
  </si>
  <si>
    <t>都道府県名称</t>
    <rPh sb="0" eb="4">
      <t>トドウフケン</t>
    </rPh>
    <phoneticPr fontId="6"/>
  </si>
  <si>
    <t>団体名称</t>
    <rPh sb="0" eb="3">
      <t>ダンタイメイ</t>
    </rPh>
    <phoneticPr fontId="6"/>
  </si>
  <si>
    <t>施設名称</t>
    <phoneticPr fontId="6"/>
  </si>
  <si>
    <t>類似区分</t>
    <phoneticPr fontId="6"/>
  </si>
  <si>
    <t>経営形態</t>
    <phoneticPr fontId="6"/>
  </si>
  <si>
    <t>診療科数</t>
    <phoneticPr fontId="6"/>
  </si>
  <si>
    <t>DPC対象病院</t>
    <phoneticPr fontId="6"/>
  </si>
  <si>
    <t>特殊診療機能</t>
    <phoneticPr fontId="6"/>
  </si>
  <si>
    <t>指定病院の状況</t>
    <phoneticPr fontId="6"/>
  </si>
  <si>
    <t>人口（人）</t>
    <phoneticPr fontId="6"/>
  </si>
  <si>
    <t>建物面積（㎡）</t>
  </si>
  <si>
    <t>不採算地区病院</t>
    <phoneticPr fontId="6"/>
  </si>
  <si>
    <t>不採算地区中核病院</t>
    <phoneticPr fontId="6"/>
  </si>
  <si>
    <t>看護配置</t>
    <phoneticPr fontId="6"/>
  </si>
  <si>
    <t>許可病床（一般）</t>
    <phoneticPr fontId="6"/>
  </si>
  <si>
    <t>許可病床（療養）</t>
    <phoneticPr fontId="6"/>
  </si>
  <si>
    <t>許可病床（結核）</t>
    <phoneticPr fontId="6"/>
  </si>
  <si>
    <t>許可病床（精神）</t>
    <phoneticPr fontId="6"/>
  </si>
  <si>
    <t>許可病床（感染症）</t>
    <phoneticPr fontId="6"/>
  </si>
  <si>
    <t>許可病床（合計）</t>
    <phoneticPr fontId="6"/>
  </si>
  <si>
    <t>最大使用病床（一般）</t>
    <phoneticPr fontId="6"/>
  </si>
  <si>
    <t>最大使用病床（療養）</t>
    <phoneticPr fontId="6"/>
  </si>
  <si>
    <t>最大使用病床（一般＋療養）</t>
    <phoneticPr fontId="6"/>
  </si>
  <si>
    <t>当該値(N-4)</t>
    <phoneticPr fontId="6"/>
  </si>
  <si>
    <t>当該値(N-3)</t>
    <phoneticPr fontId="6"/>
  </si>
  <si>
    <t>当該値(N-2)</t>
    <phoneticPr fontId="6"/>
  </si>
  <si>
    <t>当該値(N-1)</t>
    <phoneticPr fontId="6"/>
  </si>
  <si>
    <t>当該値(N)</t>
    <phoneticPr fontId="6"/>
  </si>
  <si>
    <t>平均値(N-4)</t>
  </si>
  <si>
    <t>平均値(N-3)</t>
  </si>
  <si>
    <t>平均値(N-2)</t>
  </si>
  <si>
    <t>平均値(N-1)</t>
  </si>
  <si>
    <t>平均値(N)</t>
  </si>
  <si>
    <t>全国平均</t>
  </si>
  <si>
    <t>当該値(N-1)</t>
    <phoneticPr fontId="6"/>
  </si>
  <si>
    <t>当該値(N-2)</t>
    <phoneticPr fontId="6"/>
  </si>
  <si>
    <t>当該値(N-4)</t>
    <phoneticPr fontId="6"/>
  </si>
  <si>
    <t>当該値(N-3)</t>
    <phoneticPr fontId="6"/>
  </si>
  <si>
    <t>当該値(N)</t>
    <phoneticPr fontId="6"/>
  </si>
  <si>
    <t>全国平均</t>
    <rPh sb="0" eb="2">
      <t>ゼンコク</t>
    </rPh>
    <rPh sb="2" eb="4">
      <t>ヘイキン</t>
    </rPh>
    <phoneticPr fontId="6"/>
  </si>
  <si>
    <t>グラフ参照用</t>
    <rPh sb="3" eb="6">
      <t>サンショウヨウ</t>
    </rPh>
    <phoneticPr fontId="6"/>
  </si>
  <si>
    <t>表参照用</t>
    <rPh sb="0" eb="1">
      <t>ヒョウ</t>
    </rPh>
    <rPh sb="1" eb="4">
      <t>サンショウヨウ</t>
    </rPh>
    <phoneticPr fontId="6"/>
  </si>
  <si>
    <t>富山県</t>
  </si>
  <si>
    <t>南砺市</t>
  </si>
  <si>
    <t>南砺市民病院</t>
  </si>
  <si>
    <t>当然財務</t>
  </si>
  <si>
    <t>病院事業</t>
  </si>
  <si>
    <t>一般病院</t>
  </si>
  <si>
    <t>100床以上～200床未満</t>
  </si>
  <si>
    <t>非設置</t>
  </si>
  <si>
    <t>直営</t>
  </si>
  <si>
    <t>対象</t>
  </si>
  <si>
    <t>ド 透 訓</t>
  </si>
  <si>
    <t>救 臨 へ 輪</t>
  </si>
  <si>
    <t>第２種該当</t>
  </si>
  <si>
    <t>７：１</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</si>
  <si>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</si>
  <si>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</si>
  <si>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</si>
  <si>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</si>
  <si>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</si>
  <si>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・診療圏域における中核病院としての適正な一般医療の提供
・二次医療圏域における救急医療の提供と病院群輪番制参加病院による連携連携
・国保直診施設としての保健活動
・へき地診療施設への医師派遣等の後方支援
・地域包括ケアの推進と在宅医療等の充実
・災害の緊急時に対応できる医療の提供
・研修医・医学生等の積極的な受入による医師の人材育成
・総合診療と専門医医療の融合</t>
    <phoneticPr fontId="6"/>
  </si>
  <si>
    <t>①院内で行える経営強化対策を早急に実施するとともに、積極的な広報活動等により引続き看護師、薬剤師の安定的な確保を図る。
②南砺市内公立2病院の経営統合に向けて、関係機関と連携・調整し、財務や人材・資産の管理・運営の一元化を進める。</t>
    <rPh sb="1" eb="3">
      <t>インナイ</t>
    </rPh>
    <rPh sb="4" eb="5">
      <t>オコナ</t>
    </rPh>
    <rPh sb="7" eb="9">
      <t>ケイエイ</t>
    </rPh>
    <rPh sb="9" eb="11">
      <t>キョウカ</t>
    </rPh>
    <rPh sb="11" eb="13">
      <t>タイサク</t>
    </rPh>
    <rPh sb="14" eb="16">
      <t>ソウキュウ</t>
    </rPh>
    <rPh sb="17" eb="19">
      <t>ジッシ</t>
    </rPh>
    <rPh sb="38" eb="40">
      <t>ヒキツヅ</t>
    </rPh>
    <phoneticPr fontId="6"/>
  </si>
  <si>
    <t>①有形固定資産減価償却率は、平成26年度に西棟の建設、中央棟の耐震化を実施していることから、比較的資産が新しく、類似病院平均値より低くなっている。
②器械備品減価償却率は、高額医療機器の更新に伴い類似病院平均値より低い。
③１床当たり有形固定資産は、地域包括ケア病棟、回復期病棟において個室を有していることや、病院内に訪問看護ステーション、在宅介護支援センター等を併設していることから似病院平均値より高くなっている。今後老朽化した施設の建替が必要となる中で、適正かつ効率的な建替計画を立てる必要がある。</t>
    <rPh sb="14" eb="16">
      <t>ヘイセイ</t>
    </rPh>
    <rPh sb="18" eb="20">
      <t>ネンド</t>
    </rPh>
    <rPh sb="21" eb="22">
      <t>ニシ</t>
    </rPh>
    <rPh sb="22" eb="23">
      <t>トウ</t>
    </rPh>
    <rPh sb="24" eb="26">
      <t>ケンセツ</t>
    </rPh>
    <rPh sb="27" eb="29">
      <t>チュウオウ</t>
    </rPh>
    <rPh sb="29" eb="30">
      <t>トウ</t>
    </rPh>
    <rPh sb="31" eb="34">
      <t>タイシンカ</t>
    </rPh>
    <rPh sb="35" eb="37">
      <t>ジッシ</t>
    </rPh>
    <rPh sb="75" eb="76">
      <t>ウツワ</t>
    </rPh>
    <rPh sb="86" eb="88">
      <t>コウガク</t>
    </rPh>
    <rPh sb="88" eb="90">
      <t>イリョウ</t>
    </rPh>
    <rPh sb="90" eb="92">
      <t>キキ</t>
    </rPh>
    <rPh sb="93" eb="95">
      <t>コウシン</t>
    </rPh>
    <rPh sb="96" eb="97">
      <t>トモナ</t>
    </rPh>
    <rPh sb="107" eb="108">
      <t>ヒク</t>
    </rPh>
    <rPh sb="125" eb="127">
      <t>チイキ</t>
    </rPh>
    <rPh sb="127" eb="129">
      <t>ホウカツ</t>
    </rPh>
    <rPh sb="131" eb="133">
      <t>ビョウトウ</t>
    </rPh>
    <rPh sb="134" eb="136">
      <t>カイフク</t>
    </rPh>
    <rPh sb="136" eb="137">
      <t>キ</t>
    </rPh>
    <rPh sb="137" eb="139">
      <t>ビョウトウ</t>
    </rPh>
    <rPh sb="143" eb="145">
      <t>コシツ</t>
    </rPh>
    <rPh sb="146" eb="147">
      <t>ユウ</t>
    </rPh>
    <rPh sb="155" eb="157">
      <t>ビョウイン</t>
    </rPh>
    <rPh sb="157" eb="158">
      <t>ナイ</t>
    </rPh>
    <rPh sb="159" eb="161">
      <t>ホウモン</t>
    </rPh>
    <rPh sb="161" eb="163">
      <t>カンゴ</t>
    </rPh>
    <rPh sb="170" eb="172">
      <t>ザイタク</t>
    </rPh>
    <rPh sb="172" eb="174">
      <t>カイゴ</t>
    </rPh>
    <rPh sb="174" eb="176">
      <t>シエン</t>
    </rPh>
    <rPh sb="180" eb="181">
      <t>ナド</t>
    </rPh>
    <rPh sb="182" eb="184">
      <t>ヘイセツ</t>
    </rPh>
    <phoneticPr fontId="22"/>
  </si>
  <si>
    <t>①経常収支比率は、新型コロナウイルスの影響による入院患者の減等により前年度よりさらに悪化した。
②医業収支比率は、前年度よりわずかに上昇したが、コロナ禍以前と比較すると依然として低い値となっている。外来患者数は回復傾向にあるものの、入院患者数に大きな回復は見られない。本院では、総合診療医をはじめとする医師を多く抱えており、人件費等の義務的経費が医業収支比率の上昇を抑制している。
③累積欠損金比率は、上記の理由から純損失を計上し、前年度からポイントが上昇した。類似病院平均値と比較すると低い比率を維持しているが、収支改善に向けた経営強化対策等を講じる必要がある。
④病床利用率は、新型コロナウイルスの影響による入院患者の減等により前年度よりさらに低下した。要因の１つとして、令和3年度に本院の回復期病棟の一部（6床）をコロナ専用病床へと切り替えたが、医療圏内における感染者数により同病床が満床とならない期間が一定程度あったことが挙げられる。
⑤入院患者１人１日当たり収益は、急性期病棟における病床利用率の低下から、類似病院平均値より低くなった。
⑥外来患者１人１日当たり収益は、コロナ禍のため患者一人当たりの通院間隔が長くなったことにより、診察時に既往歴の評価を行うため検査(画像)を実施する患者が増えたことや、通院控えにより時間外受診(救急)が増加したことから増加した。
⑦職員給与費対医業収益比率は、前記のとおり医師数が多いことから類似病院平均値より高い値となっているが、令和3年度は常勤医師が2名減となったことからポイントが下がった。
⑧材料費対医業収益比率は、診療材料費の共同購入等により類似病院平均値より低くなっている。</t>
    <rPh sb="24" eb="26">
      <t>ニュウイン</t>
    </rPh>
    <rPh sb="26" eb="28">
      <t>カンジャ</t>
    </rPh>
    <rPh sb="29" eb="30">
      <t>ゲン</t>
    </rPh>
    <rPh sb="30" eb="31">
      <t>ナド</t>
    </rPh>
    <rPh sb="34" eb="37">
      <t>ゼンネンド</t>
    </rPh>
    <rPh sb="42" eb="44">
      <t>アッカ</t>
    </rPh>
    <rPh sb="57" eb="60">
      <t>ゼンネンド</t>
    </rPh>
    <rPh sb="66" eb="68">
      <t>ジョウショウ</t>
    </rPh>
    <rPh sb="75" eb="76">
      <t>カ</t>
    </rPh>
    <rPh sb="76" eb="78">
      <t>イゼン</t>
    </rPh>
    <rPh sb="79" eb="81">
      <t>ヒカク</t>
    </rPh>
    <rPh sb="84" eb="86">
      <t>イゼン</t>
    </rPh>
    <rPh sb="89" eb="90">
      <t>ヒク</t>
    </rPh>
    <rPh sb="91" eb="92">
      <t>アタイ</t>
    </rPh>
    <rPh sb="99" eb="101">
      <t>ガイライ</t>
    </rPh>
    <rPh sb="101" eb="103">
      <t>カンジャ</t>
    </rPh>
    <rPh sb="103" eb="104">
      <t>スウ</t>
    </rPh>
    <rPh sb="105" eb="107">
      <t>カイフク</t>
    </rPh>
    <rPh sb="107" eb="109">
      <t>ケイコウ</t>
    </rPh>
    <rPh sb="116" eb="118">
      <t>ニュウイン</t>
    </rPh>
    <rPh sb="118" eb="120">
      <t>カンジャ</t>
    </rPh>
    <rPh sb="120" eb="121">
      <t>スウ</t>
    </rPh>
    <rPh sb="122" eb="123">
      <t>オオ</t>
    </rPh>
    <rPh sb="125" eb="127">
      <t>カイフク</t>
    </rPh>
    <rPh sb="128" eb="129">
      <t>ミ</t>
    </rPh>
    <rPh sb="134" eb="136">
      <t>ホンイン</t>
    </rPh>
    <rPh sb="162" eb="165">
      <t>ジンケンヒ</t>
    </rPh>
    <rPh sb="165" eb="166">
      <t>ナド</t>
    </rPh>
    <rPh sb="167" eb="170">
      <t>ギムテキ</t>
    </rPh>
    <rPh sb="170" eb="172">
      <t>ケイヒ</t>
    </rPh>
    <rPh sb="173" eb="175">
      <t>イギョウ</t>
    </rPh>
    <rPh sb="175" eb="177">
      <t>シュウシ</t>
    </rPh>
    <rPh sb="177" eb="179">
      <t>ヒリツ</t>
    </rPh>
    <rPh sb="180" eb="182">
      <t>ジョウショウ</t>
    </rPh>
    <rPh sb="183" eb="185">
      <t>ヨクセイ</t>
    </rPh>
    <rPh sb="201" eb="203">
      <t>ジョウキ</t>
    </rPh>
    <rPh sb="204" eb="206">
      <t>リユウ</t>
    </rPh>
    <rPh sb="212" eb="214">
      <t>ケイジョウ</t>
    </rPh>
    <rPh sb="216" eb="219">
      <t>ゼンネンド</t>
    </rPh>
    <rPh sb="226" eb="228">
      <t>ジョウショウ</t>
    </rPh>
    <rPh sb="239" eb="241">
      <t>ヒカク</t>
    </rPh>
    <rPh sb="257" eb="259">
      <t>シュウシ</t>
    </rPh>
    <rPh sb="259" eb="261">
      <t>カイゼン</t>
    </rPh>
    <rPh sb="262" eb="263">
      <t>ム</t>
    </rPh>
    <rPh sb="265" eb="267">
      <t>ケイエイ</t>
    </rPh>
    <rPh sb="267" eb="269">
      <t>キョウカ</t>
    </rPh>
    <rPh sb="269" eb="271">
      <t>タイサク</t>
    </rPh>
    <rPh sb="271" eb="272">
      <t>ナド</t>
    </rPh>
    <rPh sb="273" eb="274">
      <t>コウ</t>
    </rPh>
    <rPh sb="276" eb="278">
      <t>ヒツヨウ</t>
    </rPh>
    <rPh sb="306" eb="308">
      <t>ニュウイン</t>
    </rPh>
    <rPh sb="312" eb="313">
      <t>ナド</t>
    </rPh>
    <rPh sb="324" eb="326">
      <t>テイカ</t>
    </rPh>
    <rPh sb="329" eb="331">
      <t>ヨウイン</t>
    </rPh>
    <rPh sb="344" eb="346">
      <t>ホンイン</t>
    </rPh>
    <rPh sb="347" eb="349">
      <t>カイフク</t>
    </rPh>
    <rPh sb="349" eb="350">
      <t>キ</t>
    </rPh>
    <rPh sb="350" eb="352">
      <t>ビョウトウ</t>
    </rPh>
    <rPh sb="353" eb="355">
      <t>イチブ</t>
    </rPh>
    <rPh sb="357" eb="358">
      <t>ユカ</t>
    </rPh>
    <rPh sb="363" eb="365">
      <t>センヨウ</t>
    </rPh>
    <rPh sb="365" eb="367">
      <t>ビョウショウ</t>
    </rPh>
    <rPh sb="369" eb="370">
      <t>キ</t>
    </rPh>
    <rPh sb="371" eb="372">
      <t>カ</t>
    </rPh>
    <rPh sb="376" eb="378">
      <t>イリョウ</t>
    </rPh>
    <rPh sb="378" eb="379">
      <t>ケン</t>
    </rPh>
    <rPh sb="379" eb="380">
      <t>ナイ</t>
    </rPh>
    <rPh sb="384" eb="386">
      <t>カンセン</t>
    </rPh>
    <rPh sb="386" eb="387">
      <t>シャ</t>
    </rPh>
    <rPh sb="387" eb="388">
      <t>スウ</t>
    </rPh>
    <rPh sb="391" eb="392">
      <t>ドウ</t>
    </rPh>
    <rPh sb="392" eb="394">
      <t>ビョウショウ</t>
    </rPh>
    <rPh sb="395" eb="397">
      <t>マンショウ</t>
    </rPh>
    <rPh sb="402" eb="404">
      <t>キカン</t>
    </rPh>
    <rPh sb="405" eb="407">
      <t>イッテイ</t>
    </rPh>
    <rPh sb="407" eb="409">
      <t>テイド</t>
    </rPh>
    <rPh sb="415" eb="416">
      <t>ア</t>
    </rPh>
    <rPh sb="438" eb="441">
      <t>キュウセイキ</t>
    </rPh>
    <rPh sb="441" eb="443">
      <t>ビョウトウ</t>
    </rPh>
    <rPh sb="447" eb="449">
      <t>ビョウショウ</t>
    </rPh>
    <rPh sb="449" eb="452">
      <t>リヨウリツ</t>
    </rPh>
    <rPh sb="453" eb="455">
      <t>テイカ</t>
    </rPh>
    <rPh sb="467" eb="468">
      <t>ヒク</t>
    </rPh>
    <rPh sb="493" eb="494">
      <t>カ</t>
    </rPh>
    <rPh sb="497" eb="499">
      <t>カンジャ</t>
    </rPh>
    <rPh sb="499" eb="501">
      <t>ヒトリ</t>
    </rPh>
    <rPh sb="501" eb="502">
      <t>ア</t>
    </rPh>
    <rPh sb="505" eb="507">
      <t>ツウイン</t>
    </rPh>
    <rPh sb="507" eb="509">
      <t>カンカク</t>
    </rPh>
    <rPh sb="510" eb="511">
      <t>ナガ</t>
    </rPh>
    <rPh sb="521" eb="523">
      <t>シンサツ</t>
    </rPh>
    <rPh sb="523" eb="524">
      <t>ジ</t>
    </rPh>
    <rPh sb="525" eb="527">
      <t>キオウ</t>
    </rPh>
    <rPh sb="527" eb="528">
      <t>レキ</t>
    </rPh>
    <rPh sb="529" eb="531">
      <t>ヒョウカ</t>
    </rPh>
    <rPh sb="532" eb="533">
      <t>オコナ</t>
    </rPh>
    <rPh sb="536" eb="538">
      <t>ケンサ</t>
    </rPh>
    <rPh sb="539" eb="541">
      <t>ガゾウ</t>
    </rPh>
    <rPh sb="543" eb="545">
      <t>ジッシ</t>
    </rPh>
    <rPh sb="547" eb="549">
      <t>カンジャ</t>
    </rPh>
    <rPh sb="550" eb="551">
      <t>フ</t>
    </rPh>
    <rPh sb="557" eb="559">
      <t>ツウイン</t>
    </rPh>
    <rPh sb="559" eb="560">
      <t>ビカ</t>
    </rPh>
    <rPh sb="564" eb="567">
      <t>ジカンガイ</t>
    </rPh>
    <rPh sb="570" eb="572">
      <t>キュウキュウ</t>
    </rPh>
    <rPh sb="574" eb="576">
      <t>ゾウカ</t>
    </rPh>
    <rPh sb="603" eb="605">
      <t>ゼンキ</t>
    </rPh>
    <rPh sb="609" eb="611">
      <t>イシ</t>
    </rPh>
    <rPh sb="611" eb="612">
      <t>スウ</t>
    </rPh>
    <rPh sb="630" eb="631">
      <t>アタイ</t>
    </rPh>
    <rPh sb="639" eb="641">
      <t>レイワ</t>
    </rPh>
    <rPh sb="642" eb="644">
      <t>ネンド</t>
    </rPh>
    <rPh sb="645" eb="647">
      <t>ジョウキン</t>
    </rPh>
    <rPh sb="647" eb="649">
      <t>イシ</t>
    </rPh>
    <rPh sb="651" eb="652">
      <t>メイ</t>
    </rPh>
    <rPh sb="652" eb="653">
      <t>ゲン</t>
    </rPh>
    <rPh sb="666" eb="667">
      <t>サ</t>
    </rPh>
    <rPh sb="695" eb="696">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</si>
</sst>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6"/>
      <name val="游ゴシック"/>
      <family val="2"/>
      <charset val="128"/>
      <scheme val="minor"/>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0" fillId="0" borderId="0" applyFont="0" applyFill="0" applyBorder="0" applyAlignment="0" applyProtection="0"/>
    <xf numFmtId="0" fontId="1" fillId="0" borderId="0">
      <alignment vertical="center"/>
    </xf>
  </cellStyleXfs>
  <cellXfs count="17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49" fontId="5" fillId="0" borderId="0" xfId="0" applyNumberFormat="1" applyFont="1" applyBorder="1" applyAlignment="1" applyProtection="1">
      <alignment vertical="top"/>
      <protection hidden="1"/>
    </xf>
    <xf numFmtId="0" fontId="7" fillId="0" borderId="0" xfId="0" applyFont="1" applyBorder="1">
      <alignment vertical="center"/>
    </xf>
    <xf numFmtId="0" fontId="12" fillId="0" borderId="0" xfId="0" applyFont="1" applyBorder="1" applyAlignment="1">
      <alignment vertical="top" wrapText="1"/>
    </xf>
    <xf numFmtId="0" fontId="9" fillId="0" borderId="0" xfId="0" applyFont="1" applyBorder="1" applyAlignment="1">
      <alignment shrinkToFit="1"/>
    </xf>
    <xf numFmtId="20" fontId="7" fillId="0" borderId="0" xfId="0" applyNumberFormat="1" applyFo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0" xfId="0" applyFont="1" applyBorder="1" applyAlignment="1">
      <alignment vertical="center"/>
    </xf>
    <xf numFmtId="0" fontId="9" fillId="0" borderId="9" xfId="0" applyFont="1" applyBorder="1" applyAlignment="1">
      <alignment vertical="center"/>
    </xf>
    <xf numFmtId="0" fontId="7" fillId="0" borderId="8" xfId="0" applyFont="1" applyBorder="1">
      <alignment vertical="center"/>
    </xf>
    <xf numFmtId="0" fontId="5" fillId="0" borderId="0" xfId="0" applyFont="1" applyBorder="1" applyAlignment="1">
      <alignment vertical="center"/>
    </xf>
    <xf numFmtId="0" fontId="7" fillId="0" borderId="9" xfId="0" applyFont="1" applyBorder="1">
      <alignment vertical="center"/>
    </xf>
    <xf numFmtId="0" fontId="12" fillId="0" borderId="0" xfId="0" applyFont="1">
      <alignment vertical="center"/>
    </xf>
    <xf numFmtId="0" fontId="12" fillId="0" borderId="0" xfId="0" applyFont="1" applyBorder="1" applyAlignment="1">
      <alignment vertical="center" shrinkToFit="1"/>
    </xf>
    <xf numFmtId="0" fontId="15" fillId="0" borderId="0" xfId="0" applyFont="1" applyBorder="1" applyAlignment="1">
      <alignment horizontal="center" vertical="center"/>
    </xf>
    <xf numFmtId="0" fontId="12" fillId="0" borderId="0" xfId="0" applyFont="1" applyBorder="1">
      <alignment vertical="center"/>
    </xf>
    <xf numFmtId="0" fontId="7" fillId="0" borderId="10" xfId="0" applyFont="1" applyBorder="1">
      <alignment vertical="center"/>
    </xf>
    <xf numFmtId="0" fontId="7" fillId="0" borderId="1" xfId="0" applyFont="1" applyBorder="1">
      <alignment vertical="center"/>
    </xf>
    <xf numFmtId="0" fontId="7" fillId="0" borderId="11" xfId="0" applyFont="1" applyBorder="1">
      <alignment vertical="center"/>
    </xf>
    <xf numFmtId="38" fontId="9" fillId="0" borderId="0" xfId="1" applyNumberFormat="1" applyFont="1" applyBorder="1" applyAlignment="1">
      <alignment vertical="center"/>
    </xf>
    <xf numFmtId="0" fontId="0" fillId="0" borderId="0" xfId="0" applyBorder="1">
      <alignment vertical="center"/>
    </xf>
    <xf numFmtId="180" fontId="12" fillId="0" borderId="0" xfId="0" applyNumberFormat="1" applyFont="1" applyBorder="1" applyAlignment="1">
      <alignment vertical="center" shrinkToFit="1"/>
    </xf>
    <xf numFmtId="180" fontId="16" fillId="0" borderId="0" xfId="0" applyNumberFormat="1" applyFont="1" applyBorder="1" applyAlignment="1">
      <alignment vertical="center" shrinkToFit="1"/>
    </xf>
    <xf numFmtId="38" fontId="9" fillId="0" borderId="0" xfId="1" applyFont="1" applyBorder="1" applyAlignment="1">
      <alignment vertical="center"/>
    </xf>
    <xf numFmtId="0" fontId="16" fillId="0" borderId="0" xfId="0" applyFont="1" applyBorder="1" applyAlignment="1">
      <alignment vertical="center" shrinkToFit="1"/>
    </xf>
    <xf numFmtId="181"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4" fillId="0" borderId="0" xfId="0" applyFont="1" applyProtection="1">
      <alignment vertical="center"/>
      <protection hidden="1"/>
    </xf>
    <xf numFmtId="0" fontId="19" fillId="0" borderId="0" xfId="0" applyFont="1">
      <alignment vertical="center"/>
    </xf>
    <xf numFmtId="0" fontId="3"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2"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2" fillId="0" borderId="15" xfId="0" applyNumberFormat="1" applyFont="1" applyBorder="1" applyAlignment="1" applyProtection="1">
      <alignment horizontal="center" vertical="center" shrinkToFit="1"/>
      <protection hidden="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177" fontId="12" fillId="0" borderId="15" xfId="0" applyNumberFormat="1" applyFont="1" applyBorder="1" applyAlignment="1" applyProtection="1">
      <alignment horizontal="center" vertical="center" shrinkToFit="1"/>
      <protection hidden="1"/>
    </xf>
    <xf numFmtId="178" fontId="12" fillId="0" borderId="12"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7" fillId="0" borderId="8" xfId="4" applyFont="1" applyFill="1" applyBorder="1" applyAlignment="1" applyProtection="1">
      <alignment horizontal="left" vertical="top" wrapText="1" shrinkToFit="1"/>
      <protection locked="0"/>
    </xf>
    <xf numFmtId="0" fontId="7" fillId="0" borderId="0" xfId="4" applyFont="1" applyFill="1" applyBorder="1" applyAlignment="1" applyProtection="1">
      <alignment horizontal="left" vertical="top" wrapText="1" shrinkToFit="1"/>
      <protection locked="0"/>
    </xf>
    <xf numFmtId="0" fontId="7" fillId="0" borderId="9" xfId="4" applyFont="1" applyFill="1" applyBorder="1" applyAlignment="1" applyProtection="1">
      <alignment horizontal="left" vertical="top" wrapText="1" shrinkToFit="1"/>
      <protection locked="0"/>
    </xf>
    <xf numFmtId="0" fontId="7" fillId="0" borderId="10" xfId="4" applyFont="1" applyFill="1" applyBorder="1" applyAlignment="1" applyProtection="1">
      <alignment horizontal="left" vertical="top" wrapText="1" shrinkToFit="1"/>
      <protection locked="0"/>
    </xf>
    <xf numFmtId="0" fontId="7" fillId="0" borderId="1" xfId="4" applyFont="1" applyFill="1" applyBorder="1" applyAlignment="1" applyProtection="1">
      <alignment horizontal="left" vertical="top" wrapText="1" shrinkToFit="1"/>
      <protection locked="0"/>
    </xf>
    <xf numFmtId="0" fontId="7" fillId="0" borderId="11" xfId="4" applyFont="1" applyFill="1" applyBorder="1" applyAlignment="1" applyProtection="1">
      <alignment horizontal="left" vertical="top" wrapText="1" shrinkToFit="1"/>
      <protection locked="0"/>
    </xf>
    <xf numFmtId="0" fontId="12" fillId="0" borderId="15" xfId="0" applyFont="1" applyBorder="1" applyAlignment="1">
      <alignment horizontal="center" vertical="center" shrinkToFit="1"/>
    </xf>
    <xf numFmtId="179" fontId="12" fillId="0" borderId="12"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7" fontId="12" fillId="0" borderId="12" xfId="0" applyNumberFormat="1" applyFont="1" applyBorder="1" applyAlignment="1" applyProtection="1">
      <alignment horizontal="center" vertical="center" shrinkToFit="1"/>
      <protection hidden="1"/>
    </xf>
    <xf numFmtId="177" fontId="12" fillId="0" borderId="13" xfId="0" applyNumberFormat="1" applyFont="1" applyBorder="1" applyAlignment="1" applyProtection="1">
      <alignment horizontal="center" vertical="center" shrinkToFit="1"/>
      <protection hidden="1"/>
    </xf>
    <xf numFmtId="177" fontId="12" fillId="0" borderId="14" xfId="0" applyNumberFormat="1" applyFont="1" applyBorder="1" applyAlignment="1" applyProtection="1">
      <alignment horizontal="center" vertical="center" shrinkToFit="1"/>
      <protection hidden="1"/>
    </xf>
    <xf numFmtId="0" fontId="9" fillId="0" borderId="0" xfId="0" applyFont="1" applyBorder="1" applyAlignment="1">
      <alignment horizontal="left" shrinkToFit="1"/>
    </xf>
    <xf numFmtId="0" fontId="9" fillId="0" borderId="1" xfId="0" applyFont="1" applyBorder="1" applyAlignment="1">
      <alignment horizontal="left" shrinkToFit="1"/>
    </xf>
    <xf numFmtId="0" fontId="7" fillId="0" borderId="8" xfId="4" applyFont="1" applyFill="1" applyBorder="1" applyAlignment="1" applyProtection="1">
      <alignment horizontal="left" vertical="top" wrapText="1"/>
      <protection locked="0"/>
    </xf>
    <xf numFmtId="0" fontId="7" fillId="0" borderId="0" xfId="4" applyFont="1" applyFill="1" applyBorder="1" applyAlignment="1" applyProtection="1">
      <alignment horizontal="left" vertical="top" wrapText="1"/>
      <protection locked="0"/>
    </xf>
    <xf numFmtId="0" fontId="7" fillId="0" borderId="9" xfId="4" applyFont="1" applyFill="1" applyBorder="1" applyAlignment="1" applyProtection="1">
      <alignment horizontal="left" vertical="top" wrapText="1"/>
      <protection locked="0"/>
    </xf>
    <xf numFmtId="0" fontId="7" fillId="0" borderId="10" xfId="4" applyFont="1" applyFill="1" applyBorder="1" applyAlignment="1" applyProtection="1">
      <alignment horizontal="left" vertical="top" wrapText="1"/>
      <protection locked="0"/>
    </xf>
    <xf numFmtId="0" fontId="7" fillId="0" borderId="1" xfId="4" applyFont="1" applyFill="1" applyBorder="1" applyAlignment="1" applyProtection="1">
      <alignment horizontal="left" vertical="top" wrapText="1"/>
      <protection locked="0"/>
    </xf>
    <xf numFmtId="0" fontId="7" fillId="0" borderId="11" xfId="4"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wrapText="1"/>
      <protection locked="0"/>
    </xf>
    <xf numFmtId="0" fontId="21" fillId="0" borderId="6" xfId="0" applyFont="1" applyFill="1" applyBorder="1" applyAlignment="1" applyProtection="1">
      <alignment horizontal="left" vertical="top" wrapText="1"/>
      <protection locked="0"/>
    </xf>
    <xf numFmtId="0" fontId="21" fillId="0" borderId="7" xfId="0" applyFont="1" applyFill="1" applyBorder="1" applyAlignment="1" applyProtection="1">
      <alignment horizontal="left" vertical="top" wrapText="1"/>
      <protection locked="0"/>
    </xf>
    <xf numFmtId="0" fontId="21" fillId="0" borderId="8"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13" fillId="0" borderId="5" xfId="2" applyFont="1" applyBorder="1" applyAlignment="1" applyProtection="1">
      <alignment horizontal="center" vertical="center" shrinkToFit="1"/>
      <protection locked="0"/>
    </xf>
    <xf numFmtId="0" fontId="13" fillId="0" borderId="6" xfId="2" applyFont="1" applyBorder="1" applyAlignment="1" applyProtection="1">
      <alignment horizontal="center" vertical="center" shrinkToFit="1"/>
      <protection locked="0"/>
    </xf>
    <xf numFmtId="0" fontId="13" fillId="0" borderId="10" xfId="2" applyFont="1" applyBorder="1" applyAlignment="1" applyProtection="1">
      <alignment horizontal="center" vertical="center" shrinkToFit="1"/>
      <protection locked="0"/>
    </xf>
    <xf numFmtId="0" fontId="13" fillId="0" borderId="1" xfId="2" applyFont="1" applyBorder="1" applyAlignment="1" applyProtection="1">
      <alignment horizontal="center" vertical="center" shrinkToFit="1"/>
      <protection locked="0"/>
    </xf>
    <xf numFmtId="0" fontId="13" fillId="0" borderId="6" xfId="2" applyFont="1" applyBorder="1" applyAlignment="1">
      <alignment horizontal="center" vertical="center" shrinkToFit="1"/>
    </xf>
    <xf numFmtId="0" fontId="13" fillId="0" borderId="7" xfId="2" applyFont="1" applyBorder="1" applyAlignment="1">
      <alignment horizontal="center" vertical="center" shrinkToFit="1"/>
    </xf>
    <xf numFmtId="0" fontId="13" fillId="0" borderId="1" xfId="2" applyFont="1" applyBorder="1" applyAlignment="1">
      <alignment horizontal="center" vertical="center" shrinkToFit="1"/>
    </xf>
    <xf numFmtId="0" fontId="13" fillId="0" borderId="11" xfId="2" applyFont="1" applyBorder="1" applyAlignment="1">
      <alignment horizontal="center" vertical="center" shrinkToFit="1"/>
    </xf>
    <xf numFmtId="176" fontId="7" fillId="0" borderId="2" xfId="0" applyNumberFormat="1" applyFont="1" applyBorder="1" applyAlignment="1" applyProtection="1">
      <alignment horizontal="center" vertical="center" shrinkToFit="1"/>
      <protection hidden="1"/>
    </xf>
    <xf numFmtId="176" fontId="7" fillId="0" borderId="3" xfId="0" applyNumberFormat="1" applyFont="1" applyBorder="1" applyAlignment="1" applyProtection="1">
      <alignment horizontal="center" vertical="center" shrinkToFit="1"/>
      <protection hidden="1"/>
    </xf>
    <xf numFmtId="176" fontId="7" fillId="0" borderId="4" xfId="0" applyNumberFormat="1" applyFont="1" applyBorder="1" applyAlignment="1" applyProtection="1">
      <alignment horizontal="center" vertical="center" shrinkToFit="1"/>
      <protection hidden="1"/>
    </xf>
    <xf numFmtId="0" fontId="7" fillId="0" borderId="0" xfId="0" applyFont="1" applyBorder="1" applyAlignment="1">
      <alignment vertical="center" shrinkToFit="1"/>
    </xf>
    <xf numFmtId="0" fontId="9" fillId="0" borderId="0" xfId="0" applyFont="1" applyAlignment="1">
      <alignment horizontal="left"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5" fillId="0" borderId="1" xfId="0" applyFont="1" applyBorder="1" applyAlignment="1">
      <alignment horizontal="left" vertical="center"/>
    </xf>
    <xf numFmtId="0" fontId="5" fillId="0" borderId="11" xfId="0" applyFont="1" applyBorder="1" applyAlignment="1">
      <alignment horizontal="left"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vertical="center"/>
    </xf>
    <xf numFmtId="0" fontId="10" fillId="0" borderId="9" xfId="0" applyFont="1" applyBorder="1" applyAlignment="1">
      <alignment horizontal="left"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Fill="1" applyBorder="1" applyAlignment="1">
      <alignment horizontal="left" vertical="center"/>
    </xf>
    <xf numFmtId="0" fontId="11" fillId="0" borderId="9" xfId="0" applyFont="1" applyFill="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protection hidden="1"/>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3" fillId="0" borderId="8"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3" fillId="0" borderId="11" xfId="0" applyFont="1" applyFill="1" applyBorder="1" applyAlignment="1" applyProtection="1">
      <alignment horizontal="left" vertical="top" wrapText="1"/>
      <protection locked="0"/>
    </xf>
  </cellXfs>
  <cellStyles count="5">
    <cellStyle name="桁区切り" xfId="1" builtinId="6"/>
    <cellStyle name="桁区切り 2" xfId="3" xr:uid="{00000000-0005-0000-0000-000001000000}"/>
    <cellStyle name="標準" xfId="0" builtinId="0"/>
    <cellStyle name="標準 2" xfId="4" xr:uid="{46F67545-B02C-42B1-8861-4104C6E6EDCD}"/>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85.5</c:v>
                </c:pt>
                <c:pt idx="1">
                  <c:v>86.2</c:v>
                </c:pt>
                <c:pt idx="2">
                  <c:v>86.3</c:v>
                </c:pt>
                <c:pt idx="3">
                  <c:v>79.3</c:v>
                </c:pt>
                <c:pt idx="4">
                  <c:v>78.599999999999994</c:v>
                </c:pt>
              </c:numCache>
            </c:numRef>
          </c:val>
          <c:extLst>
            <c:ext xmlns:c16="http://schemas.microsoft.com/office/drawing/2014/chart" uri="{C3380CC4-5D6E-409C-BE32-E72D297353CC}">
              <c16:uniqueId val="{00000000-BF3C-48EF-9009-6A488EC8AC7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BF3C-48EF-9009-6A488EC8AC7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10240</c:v>
                </c:pt>
                <c:pt idx="1">
                  <c:v>10676</c:v>
                </c:pt>
                <c:pt idx="2">
                  <c:v>10472</c:v>
                </c:pt>
                <c:pt idx="3">
                  <c:v>11868</c:v>
                </c:pt>
                <c:pt idx="4">
                  <c:v>12260</c:v>
                </c:pt>
              </c:numCache>
            </c:numRef>
          </c:val>
          <c:extLst>
            <c:ext xmlns:c16="http://schemas.microsoft.com/office/drawing/2014/chart" uri="{C3380CC4-5D6E-409C-BE32-E72D297353CC}">
              <c16:uniqueId val="{00000000-226B-43B7-BE66-B54D816C2D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226B-43B7-BE66-B54D816C2D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35831</c:v>
                </c:pt>
                <c:pt idx="1">
                  <c:v>38507</c:v>
                </c:pt>
                <c:pt idx="2">
                  <c:v>38326</c:v>
                </c:pt>
                <c:pt idx="3">
                  <c:v>38765</c:v>
                </c:pt>
                <c:pt idx="4">
                  <c:v>38614</c:v>
                </c:pt>
              </c:numCache>
            </c:numRef>
          </c:val>
          <c:extLst>
            <c:ext xmlns:c16="http://schemas.microsoft.com/office/drawing/2014/chart" uri="{C3380CC4-5D6E-409C-BE32-E72D297353CC}">
              <c16:uniqueId val="{00000000-5F59-4762-8A66-9192E1C99BA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5F59-4762-8A66-9192E1C99BA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51.5</c:v>
                </c:pt>
                <c:pt idx="1">
                  <c:v>47.9</c:v>
                </c:pt>
                <c:pt idx="2">
                  <c:v>48.6</c:v>
                </c:pt>
                <c:pt idx="3">
                  <c:v>53.2</c:v>
                </c:pt>
                <c:pt idx="4">
                  <c:v>55.3</c:v>
                </c:pt>
              </c:numCache>
            </c:numRef>
          </c:val>
          <c:extLst>
            <c:ext xmlns:c16="http://schemas.microsoft.com/office/drawing/2014/chart" uri="{C3380CC4-5D6E-409C-BE32-E72D297353CC}">
              <c16:uniqueId val="{00000000-F955-4E16-8B58-99961D6475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F955-4E16-8B58-99961D6475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93.2</c:v>
                </c:pt>
                <c:pt idx="1">
                  <c:v>92.5</c:v>
                </c:pt>
                <c:pt idx="2">
                  <c:v>92.2</c:v>
                </c:pt>
                <c:pt idx="3">
                  <c:v>86.8</c:v>
                </c:pt>
                <c:pt idx="4">
                  <c:v>87</c:v>
                </c:pt>
              </c:numCache>
            </c:numRef>
          </c:val>
          <c:extLst>
            <c:ext xmlns:c16="http://schemas.microsoft.com/office/drawing/2014/chart" uri="{C3380CC4-5D6E-409C-BE32-E72D297353CC}">
              <c16:uniqueId val="{00000000-527D-430E-B1FE-2E645D4F350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527D-430E-B1FE-2E645D4F350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101.4</c:v>
                </c:pt>
                <c:pt idx="1">
                  <c:v>101.4</c:v>
                </c:pt>
                <c:pt idx="2">
                  <c:v>100.1</c:v>
                </c:pt>
                <c:pt idx="3">
                  <c:v>98.8</c:v>
                </c:pt>
                <c:pt idx="4">
                  <c:v>97.1</c:v>
                </c:pt>
              </c:numCache>
            </c:numRef>
          </c:val>
          <c:extLst>
            <c:ext xmlns:c16="http://schemas.microsoft.com/office/drawing/2014/chart" uri="{C3380CC4-5D6E-409C-BE32-E72D297353CC}">
              <c16:uniqueId val="{00000000-480D-4BB3-A4BB-20BB0FD505F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480D-4BB3-A4BB-20BB0FD505F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40.299999999999997</c:v>
                </c:pt>
                <c:pt idx="1">
                  <c:v>43.2</c:v>
                </c:pt>
                <c:pt idx="2">
                  <c:v>44.3</c:v>
                </c:pt>
                <c:pt idx="3">
                  <c:v>46.2</c:v>
                </c:pt>
                <c:pt idx="4">
                  <c:v>48.5</c:v>
                </c:pt>
              </c:numCache>
            </c:numRef>
          </c:val>
          <c:extLst>
            <c:ext xmlns:c16="http://schemas.microsoft.com/office/drawing/2014/chart" uri="{C3380CC4-5D6E-409C-BE32-E72D297353CC}">
              <c16:uniqueId val="{00000000-43E0-4242-9210-E2D6FCE8299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43E0-4242-9210-E2D6FCE8299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74.599999999999994</c:v>
                </c:pt>
                <c:pt idx="1">
                  <c:v>78.7</c:v>
                </c:pt>
                <c:pt idx="2">
                  <c:v>71.099999999999994</c:v>
                </c:pt>
                <c:pt idx="3">
                  <c:v>69.8</c:v>
                </c:pt>
                <c:pt idx="4">
                  <c:v>71.2</c:v>
                </c:pt>
              </c:numCache>
            </c:numRef>
          </c:val>
          <c:extLst>
            <c:ext xmlns:c16="http://schemas.microsoft.com/office/drawing/2014/chart" uri="{C3380CC4-5D6E-409C-BE32-E72D297353CC}">
              <c16:uniqueId val="{00000000-F32C-49DF-AC40-DF64D8E8909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F32C-49DF-AC40-DF64D8E8909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48354629</c:v>
                </c:pt>
                <c:pt idx="1">
                  <c:v>48592491</c:v>
                </c:pt>
                <c:pt idx="2">
                  <c:v>49240383</c:v>
                </c:pt>
                <c:pt idx="3">
                  <c:v>49235554</c:v>
                </c:pt>
                <c:pt idx="4">
                  <c:v>49644509</c:v>
                </c:pt>
              </c:numCache>
            </c:numRef>
          </c:val>
          <c:extLst>
            <c:ext xmlns:c16="http://schemas.microsoft.com/office/drawing/2014/chart" uri="{C3380CC4-5D6E-409C-BE32-E72D297353CC}">
              <c16:uniqueId val="{00000000-46AD-4C64-B071-965E60BF49B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46AD-4C64-B071-965E60BF49B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14.3</c:v>
                </c:pt>
                <c:pt idx="1">
                  <c:v>14.3</c:v>
                </c:pt>
                <c:pt idx="2">
                  <c:v>13.1</c:v>
                </c:pt>
                <c:pt idx="3">
                  <c:v>13.2</c:v>
                </c:pt>
                <c:pt idx="4">
                  <c:v>14</c:v>
                </c:pt>
              </c:numCache>
            </c:numRef>
          </c:val>
          <c:extLst>
            <c:ext xmlns:c16="http://schemas.microsoft.com/office/drawing/2014/chart" uri="{C3380CC4-5D6E-409C-BE32-E72D297353CC}">
              <c16:uniqueId val="{00000000-74A4-4B13-AD4D-BC288E88F5B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74A4-4B13-AD4D-BC288E88F5B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68.400000000000006</c:v>
                </c:pt>
                <c:pt idx="1">
                  <c:v>68.7</c:v>
                </c:pt>
                <c:pt idx="2">
                  <c:v>70.599999999999994</c:v>
                </c:pt>
                <c:pt idx="3">
                  <c:v>70.7</c:v>
                </c:pt>
                <c:pt idx="4">
                  <c:v>68.2</c:v>
                </c:pt>
              </c:numCache>
            </c:numRef>
          </c:val>
          <c:extLst>
            <c:ext xmlns:c16="http://schemas.microsoft.com/office/drawing/2014/chart" uri="{C3380CC4-5D6E-409C-BE32-E72D297353CC}">
              <c16:uniqueId val="{00000000-A17D-41C7-85FF-0044D416E2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A17D-41C7-85FF-0044D416E20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E36" zoomScale="145" zoomScaleNormal="14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富山県南砺市　南砺市民病院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175</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25</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へ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175</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48624</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16674</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166</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166</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180</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x14ac:dyDescent="0.15">
      <c r="A33" s="2"/>
      <c r="B33" s="15"/>
      <c r="D33" s="5"/>
      <c r="E33" s="5"/>
      <c r="F33" s="5"/>
      <c r="G33" s="93" t="s">
        <v>57</v>
      </c>
      <c r="H33" s="93"/>
      <c r="I33" s="93"/>
      <c r="J33" s="93"/>
      <c r="K33" s="93"/>
      <c r="L33" s="93"/>
      <c r="M33" s="93"/>
      <c r="N33" s="93"/>
      <c r="O33" s="93"/>
      <c r="P33" s="76">
        <f>データ!AI7</f>
        <v>101.4</v>
      </c>
      <c r="Q33" s="77"/>
      <c r="R33" s="77"/>
      <c r="S33" s="77"/>
      <c r="T33" s="77"/>
      <c r="U33" s="77"/>
      <c r="V33" s="77"/>
      <c r="W33" s="77"/>
      <c r="X33" s="77"/>
      <c r="Y33" s="77"/>
      <c r="Z33" s="77"/>
      <c r="AA33" s="77"/>
      <c r="AB33" s="77"/>
      <c r="AC33" s="77"/>
      <c r="AD33" s="78"/>
      <c r="AE33" s="76">
        <f>データ!AJ7</f>
        <v>101.4</v>
      </c>
      <c r="AF33" s="77"/>
      <c r="AG33" s="77"/>
      <c r="AH33" s="77"/>
      <c r="AI33" s="77"/>
      <c r="AJ33" s="77"/>
      <c r="AK33" s="77"/>
      <c r="AL33" s="77"/>
      <c r="AM33" s="77"/>
      <c r="AN33" s="77"/>
      <c r="AO33" s="77"/>
      <c r="AP33" s="77"/>
      <c r="AQ33" s="77"/>
      <c r="AR33" s="77"/>
      <c r="AS33" s="78"/>
      <c r="AT33" s="76">
        <f>データ!AK7</f>
        <v>100.1</v>
      </c>
      <c r="AU33" s="77"/>
      <c r="AV33" s="77"/>
      <c r="AW33" s="77"/>
      <c r="AX33" s="77"/>
      <c r="AY33" s="77"/>
      <c r="AZ33" s="77"/>
      <c r="BA33" s="77"/>
      <c r="BB33" s="77"/>
      <c r="BC33" s="77"/>
      <c r="BD33" s="77"/>
      <c r="BE33" s="77"/>
      <c r="BF33" s="77"/>
      <c r="BG33" s="77"/>
      <c r="BH33" s="78"/>
      <c r="BI33" s="76">
        <f>データ!AL7</f>
        <v>98.8</v>
      </c>
      <c r="BJ33" s="77"/>
      <c r="BK33" s="77"/>
      <c r="BL33" s="77"/>
      <c r="BM33" s="77"/>
      <c r="BN33" s="77"/>
      <c r="BO33" s="77"/>
      <c r="BP33" s="77"/>
      <c r="BQ33" s="77"/>
      <c r="BR33" s="77"/>
      <c r="BS33" s="77"/>
      <c r="BT33" s="77"/>
      <c r="BU33" s="77"/>
      <c r="BV33" s="77"/>
      <c r="BW33" s="78"/>
      <c r="BX33" s="76">
        <f>データ!AM7</f>
        <v>97.1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93.2</v>
      </c>
      <c r="DE33" s="77"/>
      <c r="DF33" s="77"/>
      <c r="DG33" s="77"/>
      <c r="DH33" s="77"/>
      <c r="DI33" s="77"/>
      <c r="DJ33" s="77"/>
      <c r="DK33" s="77"/>
      <c r="DL33" s="77"/>
      <c r="DM33" s="77"/>
      <c r="DN33" s="77"/>
      <c r="DO33" s="77"/>
      <c r="DP33" s="77"/>
      <c r="DQ33" s="77"/>
      <c r="DR33" s="78"/>
      <c r="DS33" s="76">
        <f>データ!AU7</f>
        <v>92.5</v>
      </c>
      <c r="DT33" s="77"/>
      <c r="DU33" s="77"/>
      <c r="DV33" s="77"/>
      <c r="DW33" s="77"/>
      <c r="DX33" s="77"/>
      <c r="DY33" s="77"/>
      <c r="DZ33" s="77"/>
      <c r="EA33" s="77"/>
      <c r="EB33" s="77"/>
      <c r="EC33" s="77"/>
      <c r="ED33" s="77"/>
      <c r="EE33" s="77"/>
      <c r="EF33" s="77"/>
      <c r="EG33" s="78"/>
      <c r="EH33" s="76">
        <f>データ!AV7</f>
        <v>92.2</v>
      </c>
      <c r="EI33" s="77"/>
      <c r="EJ33" s="77"/>
      <c r="EK33" s="77"/>
      <c r="EL33" s="77"/>
      <c r="EM33" s="77"/>
      <c r="EN33" s="77"/>
      <c r="EO33" s="77"/>
      <c r="EP33" s="77"/>
      <c r="EQ33" s="77"/>
      <c r="ER33" s="77"/>
      <c r="ES33" s="77"/>
      <c r="ET33" s="77"/>
      <c r="EU33" s="77"/>
      <c r="EV33" s="78"/>
      <c r="EW33" s="76">
        <f>データ!AW7</f>
        <v>86.8</v>
      </c>
      <c r="EX33" s="77"/>
      <c r="EY33" s="77"/>
      <c r="EZ33" s="77"/>
      <c r="FA33" s="77"/>
      <c r="FB33" s="77"/>
      <c r="FC33" s="77"/>
      <c r="FD33" s="77"/>
      <c r="FE33" s="77"/>
      <c r="FF33" s="77"/>
      <c r="FG33" s="77"/>
      <c r="FH33" s="77"/>
      <c r="FI33" s="77"/>
      <c r="FJ33" s="77"/>
      <c r="FK33" s="78"/>
      <c r="FL33" s="76">
        <f>データ!AX7</f>
        <v>87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51.5</v>
      </c>
      <c r="GS33" s="77"/>
      <c r="GT33" s="77"/>
      <c r="GU33" s="77"/>
      <c r="GV33" s="77"/>
      <c r="GW33" s="77"/>
      <c r="GX33" s="77"/>
      <c r="GY33" s="77"/>
      <c r="GZ33" s="77"/>
      <c r="HA33" s="77"/>
      <c r="HB33" s="77"/>
      <c r="HC33" s="77"/>
      <c r="HD33" s="77"/>
      <c r="HE33" s="77"/>
      <c r="HF33" s="78"/>
      <c r="HG33" s="76">
        <f>データ!BF7</f>
        <v>47.9</v>
      </c>
      <c r="HH33" s="77"/>
      <c r="HI33" s="77"/>
      <c r="HJ33" s="77"/>
      <c r="HK33" s="77"/>
      <c r="HL33" s="77"/>
      <c r="HM33" s="77"/>
      <c r="HN33" s="77"/>
      <c r="HO33" s="77"/>
      <c r="HP33" s="77"/>
      <c r="HQ33" s="77"/>
      <c r="HR33" s="77"/>
      <c r="HS33" s="77"/>
      <c r="HT33" s="77"/>
      <c r="HU33" s="78"/>
      <c r="HV33" s="76">
        <f>データ!BG7</f>
        <v>48.6</v>
      </c>
      <c r="HW33" s="77"/>
      <c r="HX33" s="77"/>
      <c r="HY33" s="77"/>
      <c r="HZ33" s="77"/>
      <c r="IA33" s="77"/>
      <c r="IB33" s="77"/>
      <c r="IC33" s="77"/>
      <c r="ID33" s="77"/>
      <c r="IE33" s="77"/>
      <c r="IF33" s="77"/>
      <c r="IG33" s="77"/>
      <c r="IH33" s="77"/>
      <c r="II33" s="77"/>
      <c r="IJ33" s="78"/>
      <c r="IK33" s="76">
        <f>データ!BH7</f>
        <v>53.2</v>
      </c>
      <c r="IL33" s="77"/>
      <c r="IM33" s="77"/>
      <c r="IN33" s="77"/>
      <c r="IO33" s="77"/>
      <c r="IP33" s="77"/>
      <c r="IQ33" s="77"/>
      <c r="IR33" s="77"/>
      <c r="IS33" s="77"/>
      <c r="IT33" s="77"/>
      <c r="IU33" s="77"/>
      <c r="IV33" s="77"/>
      <c r="IW33" s="77"/>
      <c r="IX33" s="77"/>
      <c r="IY33" s="78"/>
      <c r="IZ33" s="76">
        <f>データ!BI7</f>
        <v>55.3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85.5</v>
      </c>
      <c r="KG33" s="77"/>
      <c r="KH33" s="77"/>
      <c r="KI33" s="77"/>
      <c r="KJ33" s="77"/>
      <c r="KK33" s="77"/>
      <c r="KL33" s="77"/>
      <c r="KM33" s="77"/>
      <c r="KN33" s="77"/>
      <c r="KO33" s="77"/>
      <c r="KP33" s="77"/>
      <c r="KQ33" s="77"/>
      <c r="KR33" s="77"/>
      <c r="KS33" s="77"/>
      <c r="KT33" s="78"/>
      <c r="KU33" s="76">
        <f>データ!BQ7</f>
        <v>86.2</v>
      </c>
      <c r="KV33" s="77"/>
      <c r="KW33" s="77"/>
      <c r="KX33" s="77"/>
      <c r="KY33" s="77"/>
      <c r="KZ33" s="77"/>
      <c r="LA33" s="77"/>
      <c r="LB33" s="77"/>
      <c r="LC33" s="77"/>
      <c r="LD33" s="77"/>
      <c r="LE33" s="77"/>
      <c r="LF33" s="77"/>
      <c r="LG33" s="77"/>
      <c r="LH33" s="77"/>
      <c r="LI33" s="78"/>
      <c r="LJ33" s="76">
        <f>データ!BR7</f>
        <v>86.3</v>
      </c>
      <c r="LK33" s="77"/>
      <c r="LL33" s="77"/>
      <c r="LM33" s="77"/>
      <c r="LN33" s="77"/>
      <c r="LO33" s="77"/>
      <c r="LP33" s="77"/>
      <c r="LQ33" s="77"/>
      <c r="LR33" s="77"/>
      <c r="LS33" s="77"/>
      <c r="LT33" s="77"/>
      <c r="LU33" s="77"/>
      <c r="LV33" s="77"/>
      <c r="LW33" s="77"/>
      <c r="LX33" s="78"/>
      <c r="LY33" s="76">
        <f>データ!BS7</f>
        <v>79.3</v>
      </c>
      <c r="LZ33" s="77"/>
      <c r="MA33" s="77"/>
      <c r="MB33" s="77"/>
      <c r="MC33" s="77"/>
      <c r="MD33" s="77"/>
      <c r="ME33" s="77"/>
      <c r="MF33" s="77"/>
      <c r="MG33" s="77"/>
      <c r="MH33" s="77"/>
      <c r="MI33" s="77"/>
      <c r="MJ33" s="77"/>
      <c r="MK33" s="77"/>
      <c r="ML33" s="77"/>
      <c r="MM33" s="78"/>
      <c r="MN33" s="76">
        <f>データ!BT7</f>
        <v>78.599999999999994</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7" t="s">
        <v>183</v>
      </c>
      <c r="NK39" s="168"/>
      <c r="NL39" s="168"/>
      <c r="NM39" s="168"/>
      <c r="NN39" s="168"/>
      <c r="NO39" s="168"/>
      <c r="NP39" s="168"/>
      <c r="NQ39" s="168"/>
      <c r="NR39" s="168"/>
      <c r="NS39" s="168"/>
      <c r="NT39" s="168"/>
      <c r="NU39" s="168"/>
      <c r="NV39" s="168"/>
      <c r="NW39" s="168"/>
      <c r="NX39" s="16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7"/>
      <c r="NK40" s="168"/>
      <c r="NL40" s="168"/>
      <c r="NM40" s="168"/>
      <c r="NN40" s="168"/>
      <c r="NO40" s="168"/>
      <c r="NP40" s="168"/>
      <c r="NQ40" s="168"/>
      <c r="NR40" s="168"/>
      <c r="NS40" s="168"/>
      <c r="NT40" s="168"/>
      <c r="NU40" s="168"/>
      <c r="NV40" s="168"/>
      <c r="NW40" s="168"/>
      <c r="NX40" s="16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7"/>
      <c r="NK41" s="168"/>
      <c r="NL41" s="168"/>
      <c r="NM41" s="168"/>
      <c r="NN41" s="168"/>
      <c r="NO41" s="168"/>
      <c r="NP41" s="168"/>
      <c r="NQ41" s="168"/>
      <c r="NR41" s="168"/>
      <c r="NS41" s="168"/>
      <c r="NT41" s="168"/>
      <c r="NU41" s="168"/>
      <c r="NV41" s="168"/>
      <c r="NW41" s="168"/>
      <c r="NX41" s="16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7"/>
      <c r="NK42" s="168"/>
      <c r="NL42" s="168"/>
      <c r="NM42" s="168"/>
      <c r="NN42" s="168"/>
      <c r="NO42" s="168"/>
      <c r="NP42" s="168"/>
      <c r="NQ42" s="168"/>
      <c r="NR42" s="168"/>
      <c r="NS42" s="168"/>
      <c r="NT42" s="168"/>
      <c r="NU42" s="168"/>
      <c r="NV42" s="168"/>
      <c r="NW42" s="168"/>
      <c r="NX42" s="16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7"/>
      <c r="NK43" s="168"/>
      <c r="NL43" s="168"/>
      <c r="NM43" s="168"/>
      <c r="NN43" s="168"/>
      <c r="NO43" s="168"/>
      <c r="NP43" s="168"/>
      <c r="NQ43" s="168"/>
      <c r="NR43" s="168"/>
      <c r="NS43" s="168"/>
      <c r="NT43" s="168"/>
      <c r="NU43" s="168"/>
      <c r="NV43" s="168"/>
      <c r="NW43" s="168"/>
      <c r="NX43" s="16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7"/>
      <c r="NK44" s="168"/>
      <c r="NL44" s="168"/>
      <c r="NM44" s="168"/>
      <c r="NN44" s="168"/>
      <c r="NO44" s="168"/>
      <c r="NP44" s="168"/>
      <c r="NQ44" s="168"/>
      <c r="NR44" s="168"/>
      <c r="NS44" s="168"/>
      <c r="NT44" s="168"/>
      <c r="NU44" s="168"/>
      <c r="NV44" s="168"/>
      <c r="NW44" s="168"/>
      <c r="NX44" s="16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7"/>
      <c r="NK45" s="168"/>
      <c r="NL45" s="168"/>
      <c r="NM45" s="168"/>
      <c r="NN45" s="168"/>
      <c r="NO45" s="168"/>
      <c r="NP45" s="168"/>
      <c r="NQ45" s="168"/>
      <c r="NR45" s="168"/>
      <c r="NS45" s="168"/>
      <c r="NT45" s="168"/>
      <c r="NU45" s="168"/>
      <c r="NV45" s="168"/>
      <c r="NW45" s="168"/>
      <c r="NX45" s="16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7"/>
      <c r="NK46" s="168"/>
      <c r="NL46" s="168"/>
      <c r="NM46" s="168"/>
      <c r="NN46" s="168"/>
      <c r="NO46" s="168"/>
      <c r="NP46" s="168"/>
      <c r="NQ46" s="168"/>
      <c r="NR46" s="168"/>
      <c r="NS46" s="168"/>
      <c r="NT46" s="168"/>
      <c r="NU46" s="168"/>
      <c r="NV46" s="168"/>
      <c r="NW46" s="168"/>
      <c r="NX46" s="16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7"/>
      <c r="NK47" s="168"/>
      <c r="NL47" s="168"/>
      <c r="NM47" s="168"/>
      <c r="NN47" s="168"/>
      <c r="NO47" s="168"/>
      <c r="NP47" s="168"/>
      <c r="NQ47" s="168"/>
      <c r="NR47" s="168"/>
      <c r="NS47" s="168"/>
      <c r="NT47" s="168"/>
      <c r="NU47" s="168"/>
      <c r="NV47" s="168"/>
      <c r="NW47" s="168"/>
      <c r="NX47" s="16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7"/>
      <c r="NK48" s="168"/>
      <c r="NL48" s="168"/>
      <c r="NM48" s="168"/>
      <c r="NN48" s="168"/>
      <c r="NO48" s="168"/>
      <c r="NP48" s="168"/>
      <c r="NQ48" s="168"/>
      <c r="NR48" s="168"/>
      <c r="NS48" s="168"/>
      <c r="NT48" s="168"/>
      <c r="NU48" s="168"/>
      <c r="NV48" s="168"/>
      <c r="NW48" s="168"/>
      <c r="NX48" s="16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7"/>
      <c r="NK49" s="168"/>
      <c r="NL49" s="168"/>
      <c r="NM49" s="168"/>
      <c r="NN49" s="168"/>
      <c r="NO49" s="168"/>
      <c r="NP49" s="168"/>
      <c r="NQ49" s="168"/>
      <c r="NR49" s="168"/>
      <c r="NS49" s="168"/>
      <c r="NT49" s="168"/>
      <c r="NU49" s="168"/>
      <c r="NV49" s="168"/>
      <c r="NW49" s="168"/>
      <c r="NX49" s="16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7"/>
      <c r="NK50" s="168"/>
      <c r="NL50" s="168"/>
      <c r="NM50" s="168"/>
      <c r="NN50" s="168"/>
      <c r="NO50" s="168"/>
      <c r="NP50" s="168"/>
      <c r="NQ50" s="168"/>
      <c r="NR50" s="168"/>
      <c r="NS50" s="168"/>
      <c r="NT50" s="168"/>
      <c r="NU50" s="168"/>
      <c r="NV50" s="168"/>
      <c r="NW50" s="168"/>
      <c r="NX50" s="16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70"/>
      <c r="NK51" s="171"/>
      <c r="NL51" s="171"/>
      <c r="NM51" s="171"/>
      <c r="NN51" s="171"/>
      <c r="NO51" s="171"/>
      <c r="NP51" s="171"/>
      <c r="NQ51" s="171"/>
      <c r="NR51" s="171"/>
      <c r="NS51" s="171"/>
      <c r="NT51" s="171"/>
      <c r="NU51" s="171"/>
      <c r="NV51" s="171"/>
      <c r="NW51" s="171"/>
      <c r="NX51" s="17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182</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35831</v>
      </c>
      <c r="Q55" s="95"/>
      <c r="R55" s="95"/>
      <c r="S55" s="95"/>
      <c r="T55" s="95"/>
      <c r="U55" s="95"/>
      <c r="V55" s="95"/>
      <c r="W55" s="95"/>
      <c r="X55" s="95"/>
      <c r="Y55" s="95"/>
      <c r="Z55" s="95"/>
      <c r="AA55" s="95"/>
      <c r="AB55" s="95"/>
      <c r="AC55" s="95"/>
      <c r="AD55" s="96"/>
      <c r="AE55" s="94">
        <f>データ!CB7</f>
        <v>38507</v>
      </c>
      <c r="AF55" s="95"/>
      <c r="AG55" s="95"/>
      <c r="AH55" s="95"/>
      <c r="AI55" s="95"/>
      <c r="AJ55" s="95"/>
      <c r="AK55" s="95"/>
      <c r="AL55" s="95"/>
      <c r="AM55" s="95"/>
      <c r="AN55" s="95"/>
      <c r="AO55" s="95"/>
      <c r="AP55" s="95"/>
      <c r="AQ55" s="95"/>
      <c r="AR55" s="95"/>
      <c r="AS55" s="96"/>
      <c r="AT55" s="94">
        <f>データ!CC7</f>
        <v>38326</v>
      </c>
      <c r="AU55" s="95"/>
      <c r="AV55" s="95"/>
      <c r="AW55" s="95"/>
      <c r="AX55" s="95"/>
      <c r="AY55" s="95"/>
      <c r="AZ55" s="95"/>
      <c r="BA55" s="95"/>
      <c r="BB55" s="95"/>
      <c r="BC55" s="95"/>
      <c r="BD55" s="95"/>
      <c r="BE55" s="95"/>
      <c r="BF55" s="95"/>
      <c r="BG55" s="95"/>
      <c r="BH55" s="96"/>
      <c r="BI55" s="94">
        <f>データ!CD7</f>
        <v>38765</v>
      </c>
      <c r="BJ55" s="95"/>
      <c r="BK55" s="95"/>
      <c r="BL55" s="95"/>
      <c r="BM55" s="95"/>
      <c r="BN55" s="95"/>
      <c r="BO55" s="95"/>
      <c r="BP55" s="95"/>
      <c r="BQ55" s="95"/>
      <c r="BR55" s="95"/>
      <c r="BS55" s="95"/>
      <c r="BT55" s="95"/>
      <c r="BU55" s="95"/>
      <c r="BV55" s="95"/>
      <c r="BW55" s="96"/>
      <c r="BX55" s="94">
        <f>データ!CE7</f>
        <v>38614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10240</v>
      </c>
      <c r="DE55" s="95"/>
      <c r="DF55" s="95"/>
      <c r="DG55" s="95"/>
      <c r="DH55" s="95"/>
      <c r="DI55" s="95"/>
      <c r="DJ55" s="95"/>
      <c r="DK55" s="95"/>
      <c r="DL55" s="95"/>
      <c r="DM55" s="95"/>
      <c r="DN55" s="95"/>
      <c r="DO55" s="95"/>
      <c r="DP55" s="95"/>
      <c r="DQ55" s="95"/>
      <c r="DR55" s="96"/>
      <c r="DS55" s="94">
        <f>データ!CM7</f>
        <v>10676</v>
      </c>
      <c r="DT55" s="95"/>
      <c r="DU55" s="95"/>
      <c r="DV55" s="95"/>
      <c r="DW55" s="95"/>
      <c r="DX55" s="95"/>
      <c r="DY55" s="95"/>
      <c r="DZ55" s="95"/>
      <c r="EA55" s="95"/>
      <c r="EB55" s="95"/>
      <c r="EC55" s="95"/>
      <c r="ED55" s="95"/>
      <c r="EE55" s="95"/>
      <c r="EF55" s="95"/>
      <c r="EG55" s="96"/>
      <c r="EH55" s="94">
        <f>データ!CN7</f>
        <v>10472</v>
      </c>
      <c r="EI55" s="95"/>
      <c r="EJ55" s="95"/>
      <c r="EK55" s="95"/>
      <c r="EL55" s="95"/>
      <c r="EM55" s="95"/>
      <c r="EN55" s="95"/>
      <c r="EO55" s="95"/>
      <c r="EP55" s="95"/>
      <c r="EQ55" s="95"/>
      <c r="ER55" s="95"/>
      <c r="ES55" s="95"/>
      <c r="ET55" s="95"/>
      <c r="EU55" s="95"/>
      <c r="EV55" s="96"/>
      <c r="EW55" s="94">
        <f>データ!CO7</f>
        <v>11868</v>
      </c>
      <c r="EX55" s="95"/>
      <c r="EY55" s="95"/>
      <c r="EZ55" s="95"/>
      <c r="FA55" s="95"/>
      <c r="FB55" s="95"/>
      <c r="FC55" s="95"/>
      <c r="FD55" s="95"/>
      <c r="FE55" s="95"/>
      <c r="FF55" s="95"/>
      <c r="FG55" s="95"/>
      <c r="FH55" s="95"/>
      <c r="FI55" s="95"/>
      <c r="FJ55" s="95"/>
      <c r="FK55" s="96"/>
      <c r="FL55" s="94">
        <f>データ!CP7</f>
        <v>12260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68.400000000000006</v>
      </c>
      <c r="GS55" s="77"/>
      <c r="GT55" s="77"/>
      <c r="GU55" s="77"/>
      <c r="GV55" s="77"/>
      <c r="GW55" s="77"/>
      <c r="GX55" s="77"/>
      <c r="GY55" s="77"/>
      <c r="GZ55" s="77"/>
      <c r="HA55" s="77"/>
      <c r="HB55" s="77"/>
      <c r="HC55" s="77"/>
      <c r="HD55" s="77"/>
      <c r="HE55" s="77"/>
      <c r="HF55" s="78"/>
      <c r="HG55" s="76">
        <f>データ!CX7</f>
        <v>68.7</v>
      </c>
      <c r="HH55" s="77"/>
      <c r="HI55" s="77"/>
      <c r="HJ55" s="77"/>
      <c r="HK55" s="77"/>
      <c r="HL55" s="77"/>
      <c r="HM55" s="77"/>
      <c r="HN55" s="77"/>
      <c r="HO55" s="77"/>
      <c r="HP55" s="77"/>
      <c r="HQ55" s="77"/>
      <c r="HR55" s="77"/>
      <c r="HS55" s="77"/>
      <c r="HT55" s="77"/>
      <c r="HU55" s="78"/>
      <c r="HV55" s="76">
        <f>データ!CY7</f>
        <v>70.599999999999994</v>
      </c>
      <c r="HW55" s="77"/>
      <c r="HX55" s="77"/>
      <c r="HY55" s="77"/>
      <c r="HZ55" s="77"/>
      <c r="IA55" s="77"/>
      <c r="IB55" s="77"/>
      <c r="IC55" s="77"/>
      <c r="ID55" s="77"/>
      <c r="IE55" s="77"/>
      <c r="IF55" s="77"/>
      <c r="IG55" s="77"/>
      <c r="IH55" s="77"/>
      <c r="II55" s="77"/>
      <c r="IJ55" s="78"/>
      <c r="IK55" s="76">
        <f>データ!CZ7</f>
        <v>70.7</v>
      </c>
      <c r="IL55" s="77"/>
      <c r="IM55" s="77"/>
      <c r="IN55" s="77"/>
      <c r="IO55" s="77"/>
      <c r="IP55" s="77"/>
      <c r="IQ55" s="77"/>
      <c r="IR55" s="77"/>
      <c r="IS55" s="77"/>
      <c r="IT55" s="77"/>
      <c r="IU55" s="77"/>
      <c r="IV55" s="77"/>
      <c r="IW55" s="77"/>
      <c r="IX55" s="77"/>
      <c r="IY55" s="78"/>
      <c r="IZ55" s="76">
        <f>データ!DA7</f>
        <v>68.2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14.3</v>
      </c>
      <c r="KG55" s="77"/>
      <c r="KH55" s="77"/>
      <c r="KI55" s="77"/>
      <c r="KJ55" s="77"/>
      <c r="KK55" s="77"/>
      <c r="KL55" s="77"/>
      <c r="KM55" s="77"/>
      <c r="KN55" s="77"/>
      <c r="KO55" s="77"/>
      <c r="KP55" s="77"/>
      <c r="KQ55" s="77"/>
      <c r="KR55" s="77"/>
      <c r="KS55" s="77"/>
      <c r="KT55" s="78"/>
      <c r="KU55" s="76">
        <f>データ!DI7</f>
        <v>14.3</v>
      </c>
      <c r="KV55" s="77"/>
      <c r="KW55" s="77"/>
      <c r="KX55" s="77"/>
      <c r="KY55" s="77"/>
      <c r="KZ55" s="77"/>
      <c r="LA55" s="77"/>
      <c r="LB55" s="77"/>
      <c r="LC55" s="77"/>
      <c r="LD55" s="77"/>
      <c r="LE55" s="77"/>
      <c r="LF55" s="77"/>
      <c r="LG55" s="77"/>
      <c r="LH55" s="77"/>
      <c r="LI55" s="78"/>
      <c r="LJ55" s="76">
        <f>データ!DJ7</f>
        <v>13.1</v>
      </c>
      <c r="LK55" s="77"/>
      <c r="LL55" s="77"/>
      <c r="LM55" s="77"/>
      <c r="LN55" s="77"/>
      <c r="LO55" s="77"/>
      <c r="LP55" s="77"/>
      <c r="LQ55" s="77"/>
      <c r="LR55" s="77"/>
      <c r="LS55" s="77"/>
      <c r="LT55" s="77"/>
      <c r="LU55" s="77"/>
      <c r="LV55" s="77"/>
      <c r="LW55" s="77"/>
      <c r="LX55" s="78"/>
      <c r="LY55" s="76">
        <f>データ!DK7</f>
        <v>13.2</v>
      </c>
      <c r="LZ55" s="77"/>
      <c r="MA55" s="77"/>
      <c r="MB55" s="77"/>
      <c r="MC55" s="77"/>
      <c r="MD55" s="77"/>
      <c r="ME55" s="77"/>
      <c r="MF55" s="77"/>
      <c r="MG55" s="77"/>
      <c r="MH55" s="77"/>
      <c r="MI55" s="77"/>
      <c r="MJ55" s="77"/>
      <c r="MK55" s="77"/>
      <c r="ML55" s="77"/>
      <c r="MM55" s="78"/>
      <c r="MN55" s="76">
        <f>データ!DL7</f>
        <v>14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40.299999999999997</v>
      </c>
      <c r="V79" s="71"/>
      <c r="W79" s="71"/>
      <c r="X79" s="71"/>
      <c r="Y79" s="71"/>
      <c r="Z79" s="71"/>
      <c r="AA79" s="71"/>
      <c r="AB79" s="71"/>
      <c r="AC79" s="71"/>
      <c r="AD79" s="71"/>
      <c r="AE79" s="71"/>
      <c r="AF79" s="71"/>
      <c r="AG79" s="71"/>
      <c r="AH79" s="71"/>
      <c r="AI79" s="71"/>
      <c r="AJ79" s="71"/>
      <c r="AK79" s="71"/>
      <c r="AL79" s="71"/>
      <c r="AM79" s="71"/>
      <c r="AN79" s="71">
        <f>データ!DT7</f>
        <v>43.2</v>
      </c>
      <c r="AO79" s="71"/>
      <c r="AP79" s="71"/>
      <c r="AQ79" s="71"/>
      <c r="AR79" s="71"/>
      <c r="AS79" s="71"/>
      <c r="AT79" s="71"/>
      <c r="AU79" s="71"/>
      <c r="AV79" s="71"/>
      <c r="AW79" s="71"/>
      <c r="AX79" s="71"/>
      <c r="AY79" s="71"/>
      <c r="AZ79" s="71"/>
      <c r="BA79" s="71"/>
      <c r="BB79" s="71"/>
      <c r="BC79" s="71"/>
      <c r="BD79" s="71"/>
      <c r="BE79" s="71"/>
      <c r="BF79" s="71"/>
      <c r="BG79" s="71">
        <f>データ!DU7</f>
        <v>44.3</v>
      </c>
      <c r="BH79" s="71"/>
      <c r="BI79" s="71"/>
      <c r="BJ79" s="71"/>
      <c r="BK79" s="71"/>
      <c r="BL79" s="71"/>
      <c r="BM79" s="71"/>
      <c r="BN79" s="71"/>
      <c r="BO79" s="71"/>
      <c r="BP79" s="71"/>
      <c r="BQ79" s="71"/>
      <c r="BR79" s="71"/>
      <c r="BS79" s="71"/>
      <c r="BT79" s="71"/>
      <c r="BU79" s="71"/>
      <c r="BV79" s="71"/>
      <c r="BW79" s="71"/>
      <c r="BX79" s="71"/>
      <c r="BY79" s="71"/>
      <c r="BZ79" s="71">
        <f>データ!DV7</f>
        <v>46.2</v>
      </c>
      <c r="CA79" s="71"/>
      <c r="CB79" s="71"/>
      <c r="CC79" s="71"/>
      <c r="CD79" s="71"/>
      <c r="CE79" s="71"/>
      <c r="CF79" s="71"/>
      <c r="CG79" s="71"/>
      <c r="CH79" s="71"/>
      <c r="CI79" s="71"/>
      <c r="CJ79" s="71"/>
      <c r="CK79" s="71"/>
      <c r="CL79" s="71"/>
      <c r="CM79" s="71"/>
      <c r="CN79" s="71"/>
      <c r="CO79" s="71"/>
      <c r="CP79" s="71"/>
      <c r="CQ79" s="71"/>
      <c r="CR79" s="71"/>
      <c r="CS79" s="71">
        <f>データ!DW7</f>
        <v>48.5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74.599999999999994</v>
      </c>
      <c r="EP79" s="71"/>
      <c r="EQ79" s="71"/>
      <c r="ER79" s="71"/>
      <c r="ES79" s="71"/>
      <c r="ET79" s="71"/>
      <c r="EU79" s="71"/>
      <c r="EV79" s="71"/>
      <c r="EW79" s="71"/>
      <c r="EX79" s="71"/>
      <c r="EY79" s="71"/>
      <c r="EZ79" s="71"/>
      <c r="FA79" s="71"/>
      <c r="FB79" s="71"/>
      <c r="FC79" s="71"/>
      <c r="FD79" s="71"/>
      <c r="FE79" s="71"/>
      <c r="FF79" s="71"/>
      <c r="FG79" s="71"/>
      <c r="FH79" s="71">
        <f>データ!EE7</f>
        <v>78.7</v>
      </c>
      <c r="FI79" s="71"/>
      <c r="FJ79" s="71"/>
      <c r="FK79" s="71"/>
      <c r="FL79" s="71"/>
      <c r="FM79" s="71"/>
      <c r="FN79" s="71"/>
      <c r="FO79" s="71"/>
      <c r="FP79" s="71"/>
      <c r="FQ79" s="71"/>
      <c r="FR79" s="71"/>
      <c r="FS79" s="71"/>
      <c r="FT79" s="71"/>
      <c r="FU79" s="71"/>
      <c r="FV79" s="71"/>
      <c r="FW79" s="71"/>
      <c r="FX79" s="71"/>
      <c r="FY79" s="71"/>
      <c r="FZ79" s="71"/>
      <c r="GA79" s="71">
        <f>データ!EF7</f>
        <v>71.099999999999994</v>
      </c>
      <c r="GB79" s="71"/>
      <c r="GC79" s="71"/>
      <c r="GD79" s="71"/>
      <c r="GE79" s="71"/>
      <c r="GF79" s="71"/>
      <c r="GG79" s="71"/>
      <c r="GH79" s="71"/>
      <c r="GI79" s="71"/>
      <c r="GJ79" s="71"/>
      <c r="GK79" s="71"/>
      <c r="GL79" s="71"/>
      <c r="GM79" s="71"/>
      <c r="GN79" s="71"/>
      <c r="GO79" s="71"/>
      <c r="GP79" s="71"/>
      <c r="GQ79" s="71"/>
      <c r="GR79" s="71"/>
      <c r="GS79" s="71"/>
      <c r="GT79" s="71">
        <f>データ!EG7</f>
        <v>69.8</v>
      </c>
      <c r="GU79" s="71"/>
      <c r="GV79" s="71"/>
      <c r="GW79" s="71"/>
      <c r="GX79" s="71"/>
      <c r="GY79" s="71"/>
      <c r="GZ79" s="71"/>
      <c r="HA79" s="71"/>
      <c r="HB79" s="71"/>
      <c r="HC79" s="71"/>
      <c r="HD79" s="71"/>
      <c r="HE79" s="71"/>
      <c r="HF79" s="71"/>
      <c r="HG79" s="71"/>
      <c r="HH79" s="71"/>
      <c r="HI79" s="71"/>
      <c r="HJ79" s="71"/>
      <c r="HK79" s="71"/>
      <c r="HL79" s="71"/>
      <c r="HM79" s="71">
        <f>データ!EH7</f>
        <v>71.2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48354629</v>
      </c>
      <c r="JK79" s="69"/>
      <c r="JL79" s="69"/>
      <c r="JM79" s="69"/>
      <c r="JN79" s="69"/>
      <c r="JO79" s="69"/>
      <c r="JP79" s="69"/>
      <c r="JQ79" s="69"/>
      <c r="JR79" s="69"/>
      <c r="JS79" s="69"/>
      <c r="JT79" s="69"/>
      <c r="JU79" s="69"/>
      <c r="JV79" s="69"/>
      <c r="JW79" s="69"/>
      <c r="JX79" s="69"/>
      <c r="JY79" s="69"/>
      <c r="JZ79" s="69"/>
      <c r="KA79" s="69"/>
      <c r="KB79" s="69"/>
      <c r="KC79" s="69">
        <f>データ!EP7</f>
        <v>48592491</v>
      </c>
      <c r="KD79" s="69"/>
      <c r="KE79" s="69"/>
      <c r="KF79" s="69"/>
      <c r="KG79" s="69"/>
      <c r="KH79" s="69"/>
      <c r="KI79" s="69"/>
      <c r="KJ79" s="69"/>
      <c r="KK79" s="69"/>
      <c r="KL79" s="69"/>
      <c r="KM79" s="69"/>
      <c r="KN79" s="69"/>
      <c r="KO79" s="69"/>
      <c r="KP79" s="69"/>
      <c r="KQ79" s="69"/>
      <c r="KR79" s="69"/>
      <c r="KS79" s="69"/>
      <c r="KT79" s="69"/>
      <c r="KU79" s="69"/>
      <c r="KV79" s="69">
        <f>データ!EQ7</f>
        <v>49240383</v>
      </c>
      <c r="KW79" s="69"/>
      <c r="KX79" s="69"/>
      <c r="KY79" s="69"/>
      <c r="KZ79" s="69"/>
      <c r="LA79" s="69"/>
      <c r="LB79" s="69"/>
      <c r="LC79" s="69"/>
      <c r="LD79" s="69"/>
      <c r="LE79" s="69"/>
      <c r="LF79" s="69"/>
      <c r="LG79" s="69"/>
      <c r="LH79" s="69"/>
      <c r="LI79" s="69"/>
      <c r="LJ79" s="69"/>
      <c r="LK79" s="69"/>
      <c r="LL79" s="69"/>
      <c r="LM79" s="69"/>
      <c r="LN79" s="69"/>
      <c r="LO79" s="69">
        <f>データ!ER7</f>
        <v>49235554</v>
      </c>
      <c r="LP79" s="69"/>
      <c r="LQ79" s="69"/>
      <c r="LR79" s="69"/>
      <c r="LS79" s="69"/>
      <c r="LT79" s="69"/>
      <c r="LU79" s="69"/>
      <c r="LV79" s="69"/>
      <c r="LW79" s="69"/>
      <c r="LX79" s="69"/>
      <c r="LY79" s="69"/>
      <c r="LZ79" s="69"/>
      <c r="MA79" s="69"/>
      <c r="MB79" s="69"/>
      <c r="MC79" s="69"/>
      <c r="MD79" s="69"/>
      <c r="ME79" s="69"/>
      <c r="MF79" s="69"/>
      <c r="MG79" s="69"/>
      <c r="MH79" s="69">
        <f>データ!ES7</f>
        <v>49644509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ZOSyST3Q1xSNh+BFQt58WoKu7jMaGFZDtjaZlPlH59i/Sy9lsjz1Lhf/xTe/PCmtKmMGhrPyploO17OCgpqpw==" saltValue="mpXK7d8pY6nZfw7HNsmTe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6"/>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153</v>
      </c>
      <c r="AX5" s="52" t="s">
        <v>146</v>
      </c>
      <c r="AY5" s="52" t="s">
        <v>147</v>
      </c>
      <c r="AZ5" s="52" t="s">
        <v>148</v>
      </c>
      <c r="BA5" s="52" t="s">
        <v>149</v>
      </c>
      <c r="BB5" s="52" t="s">
        <v>150</v>
      </c>
      <c r="BC5" s="52" t="s">
        <v>151</v>
      </c>
      <c r="BD5" s="52" t="s">
        <v>152</v>
      </c>
      <c r="BE5" s="52" t="s">
        <v>142</v>
      </c>
      <c r="BF5" s="52" t="s">
        <v>143</v>
      </c>
      <c r="BG5" s="52" t="s">
        <v>154</v>
      </c>
      <c r="BH5" s="52" t="s">
        <v>153</v>
      </c>
      <c r="BI5" s="52" t="s">
        <v>146</v>
      </c>
      <c r="BJ5" s="52" t="s">
        <v>147</v>
      </c>
      <c r="BK5" s="52" t="s">
        <v>148</v>
      </c>
      <c r="BL5" s="52" t="s">
        <v>149</v>
      </c>
      <c r="BM5" s="52" t="s">
        <v>150</v>
      </c>
      <c r="BN5" s="52" t="s">
        <v>151</v>
      </c>
      <c r="BO5" s="52" t="s">
        <v>152</v>
      </c>
      <c r="BP5" s="52" t="s">
        <v>155</v>
      </c>
      <c r="BQ5" s="52" t="s">
        <v>143</v>
      </c>
      <c r="BR5" s="52" t="s">
        <v>144</v>
      </c>
      <c r="BS5" s="52" t="s">
        <v>153</v>
      </c>
      <c r="BT5" s="52" t="s">
        <v>146</v>
      </c>
      <c r="BU5" s="52" t="s">
        <v>147</v>
      </c>
      <c r="BV5" s="52" t="s">
        <v>148</v>
      </c>
      <c r="BW5" s="52" t="s">
        <v>149</v>
      </c>
      <c r="BX5" s="52" t="s">
        <v>150</v>
      </c>
      <c r="BY5" s="52" t="s">
        <v>151</v>
      </c>
      <c r="BZ5" s="52" t="s">
        <v>152</v>
      </c>
      <c r="CA5" s="52" t="s">
        <v>142</v>
      </c>
      <c r="CB5" s="52" t="s">
        <v>143</v>
      </c>
      <c r="CC5" s="52" t="s">
        <v>154</v>
      </c>
      <c r="CD5" s="52" t="s">
        <v>153</v>
      </c>
      <c r="CE5" s="52" t="s">
        <v>146</v>
      </c>
      <c r="CF5" s="52" t="s">
        <v>147</v>
      </c>
      <c r="CG5" s="52" t="s">
        <v>148</v>
      </c>
      <c r="CH5" s="52" t="s">
        <v>149</v>
      </c>
      <c r="CI5" s="52" t="s">
        <v>150</v>
      </c>
      <c r="CJ5" s="52" t="s">
        <v>151</v>
      </c>
      <c r="CK5" s="52" t="s">
        <v>152</v>
      </c>
      <c r="CL5" s="52" t="s">
        <v>155</v>
      </c>
      <c r="CM5" s="52" t="s">
        <v>156</v>
      </c>
      <c r="CN5" s="52" t="s">
        <v>154</v>
      </c>
      <c r="CO5" s="52" t="s">
        <v>145</v>
      </c>
      <c r="CP5" s="52" t="s">
        <v>157</v>
      </c>
      <c r="CQ5" s="52" t="s">
        <v>147</v>
      </c>
      <c r="CR5" s="52" t="s">
        <v>148</v>
      </c>
      <c r="CS5" s="52" t="s">
        <v>149</v>
      </c>
      <c r="CT5" s="52" t="s">
        <v>150</v>
      </c>
      <c r="CU5" s="52" t="s">
        <v>151</v>
      </c>
      <c r="CV5" s="52" t="s">
        <v>152</v>
      </c>
      <c r="CW5" s="52" t="s">
        <v>142</v>
      </c>
      <c r="CX5" s="52" t="s">
        <v>143</v>
      </c>
      <c r="CY5" s="52" t="s">
        <v>144</v>
      </c>
      <c r="CZ5" s="52" t="s">
        <v>145</v>
      </c>
      <c r="DA5" s="52" t="s">
        <v>146</v>
      </c>
      <c r="DB5" s="52" t="s">
        <v>147</v>
      </c>
      <c r="DC5" s="52" t="s">
        <v>148</v>
      </c>
      <c r="DD5" s="52" t="s">
        <v>149</v>
      </c>
      <c r="DE5" s="52" t="s">
        <v>150</v>
      </c>
      <c r="DF5" s="52" t="s">
        <v>151</v>
      </c>
      <c r="DG5" s="52" t="s">
        <v>152</v>
      </c>
      <c r="DH5" s="52" t="s">
        <v>142</v>
      </c>
      <c r="DI5" s="52" t="s">
        <v>143</v>
      </c>
      <c r="DJ5" s="52" t="s">
        <v>144</v>
      </c>
      <c r="DK5" s="52" t="s">
        <v>145</v>
      </c>
      <c r="DL5" s="52" t="s">
        <v>146</v>
      </c>
      <c r="DM5" s="52" t="s">
        <v>147</v>
      </c>
      <c r="DN5" s="52" t="s">
        <v>148</v>
      </c>
      <c r="DO5" s="52" t="s">
        <v>149</v>
      </c>
      <c r="DP5" s="52" t="s">
        <v>150</v>
      </c>
      <c r="DQ5" s="52" t="s">
        <v>151</v>
      </c>
      <c r="DR5" s="52" t="s">
        <v>152</v>
      </c>
      <c r="DS5" s="52" t="s">
        <v>142</v>
      </c>
      <c r="DT5" s="52" t="s">
        <v>143</v>
      </c>
      <c r="DU5" s="52" t="s">
        <v>154</v>
      </c>
      <c r="DV5" s="52" t="s">
        <v>145</v>
      </c>
      <c r="DW5" s="52" t="s">
        <v>146</v>
      </c>
      <c r="DX5" s="52" t="s">
        <v>147</v>
      </c>
      <c r="DY5" s="52" t="s">
        <v>148</v>
      </c>
      <c r="DZ5" s="52" t="s">
        <v>149</v>
      </c>
      <c r="EA5" s="52" t="s">
        <v>150</v>
      </c>
      <c r="EB5" s="52" t="s">
        <v>151</v>
      </c>
      <c r="EC5" s="52" t="s">
        <v>152</v>
      </c>
      <c r="ED5" s="52" t="s">
        <v>155</v>
      </c>
      <c r="EE5" s="52" t="s">
        <v>143</v>
      </c>
      <c r="EF5" s="52" t="s">
        <v>144</v>
      </c>
      <c r="EG5" s="52" t="s">
        <v>145</v>
      </c>
      <c r="EH5" s="52" t="s">
        <v>146</v>
      </c>
      <c r="EI5" s="52" t="s">
        <v>147</v>
      </c>
      <c r="EJ5" s="52" t="s">
        <v>148</v>
      </c>
      <c r="EK5" s="52" t="s">
        <v>149</v>
      </c>
      <c r="EL5" s="52" t="s">
        <v>150</v>
      </c>
      <c r="EM5" s="52" t="s">
        <v>151</v>
      </c>
      <c r="EN5" s="52" t="s">
        <v>158</v>
      </c>
      <c r="EO5" s="52" t="s">
        <v>142</v>
      </c>
      <c r="EP5" s="52" t="s">
        <v>156</v>
      </c>
      <c r="EQ5" s="52" t="s">
        <v>154</v>
      </c>
      <c r="ER5" s="52" t="s">
        <v>153</v>
      </c>
      <c r="ES5" s="52" t="s">
        <v>146</v>
      </c>
      <c r="ET5" s="52" t="s">
        <v>147</v>
      </c>
      <c r="EU5" s="52" t="s">
        <v>148</v>
      </c>
      <c r="EV5" s="52" t="s">
        <v>149</v>
      </c>
      <c r="EW5" s="52" t="s">
        <v>150</v>
      </c>
      <c r="EX5" s="52" t="s">
        <v>151</v>
      </c>
      <c r="EY5" s="52" t="s">
        <v>152</v>
      </c>
    </row>
    <row r="6" spans="1:155" s="57" customFormat="1" x14ac:dyDescent="0.15">
      <c r="A6" s="38" t="s">
        <v>159</v>
      </c>
      <c r="B6" s="53">
        <f>B8</f>
        <v>2021</v>
      </c>
      <c r="C6" s="53">
        <f t="shared" ref="C6:M6" si="2">C8</f>
        <v>162108</v>
      </c>
      <c r="D6" s="53">
        <f t="shared" si="2"/>
        <v>46</v>
      </c>
      <c r="E6" s="53">
        <f t="shared" si="2"/>
        <v>6</v>
      </c>
      <c r="F6" s="53">
        <f t="shared" si="2"/>
        <v>0</v>
      </c>
      <c r="G6" s="53">
        <f t="shared" si="2"/>
        <v>1</v>
      </c>
      <c r="H6" s="164" t="str">
        <f>IF(H8&lt;&gt;I8,H8,"")&amp;IF(I8&lt;&gt;J8,I8,"")&amp;"　"&amp;J8</f>
        <v>富山県南砺市　南砺市民病院</v>
      </c>
      <c r="I6" s="165"/>
      <c r="J6" s="166"/>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25</v>
      </c>
      <c r="R6" s="53" t="str">
        <f t="shared" si="3"/>
        <v>対象</v>
      </c>
      <c r="S6" s="53" t="str">
        <f t="shared" si="3"/>
        <v>ド 透 訓</v>
      </c>
      <c r="T6" s="53" t="str">
        <f t="shared" si="3"/>
        <v>救 臨 へ 輪</v>
      </c>
      <c r="U6" s="54">
        <f>U8</f>
        <v>48624</v>
      </c>
      <c r="V6" s="54">
        <f>V8</f>
        <v>16674</v>
      </c>
      <c r="W6" s="53" t="str">
        <f>W8</f>
        <v>-</v>
      </c>
      <c r="X6" s="53" t="str">
        <f t="shared" ref="X6" si="4">X8</f>
        <v>第２種該当</v>
      </c>
      <c r="Y6" s="53" t="str">
        <f t="shared" si="3"/>
        <v>７：１</v>
      </c>
      <c r="Z6" s="54">
        <f t="shared" si="3"/>
        <v>175</v>
      </c>
      <c r="AA6" s="54" t="str">
        <f t="shared" si="3"/>
        <v>-</v>
      </c>
      <c r="AB6" s="54" t="str">
        <f t="shared" si="3"/>
        <v>-</v>
      </c>
      <c r="AC6" s="54" t="str">
        <f t="shared" si="3"/>
        <v>-</v>
      </c>
      <c r="AD6" s="54" t="str">
        <f t="shared" si="3"/>
        <v>-</v>
      </c>
      <c r="AE6" s="54">
        <f t="shared" si="3"/>
        <v>175</v>
      </c>
      <c r="AF6" s="54">
        <f t="shared" si="3"/>
        <v>166</v>
      </c>
      <c r="AG6" s="54" t="str">
        <f t="shared" si="3"/>
        <v>-</v>
      </c>
      <c r="AH6" s="54">
        <f t="shared" si="3"/>
        <v>166</v>
      </c>
      <c r="AI6" s="55">
        <f>IF(AI8="-",NA(),AI8)</f>
        <v>101.4</v>
      </c>
      <c r="AJ6" s="55">
        <f t="shared" ref="AJ6:AR6" si="5">IF(AJ8="-",NA(),AJ8)</f>
        <v>101.4</v>
      </c>
      <c r="AK6" s="55">
        <f t="shared" si="5"/>
        <v>100.1</v>
      </c>
      <c r="AL6" s="55">
        <f t="shared" si="5"/>
        <v>98.8</v>
      </c>
      <c r="AM6" s="55">
        <f t="shared" si="5"/>
        <v>97.1</v>
      </c>
      <c r="AN6" s="55">
        <f t="shared" si="5"/>
        <v>96.6</v>
      </c>
      <c r="AO6" s="55">
        <f t="shared" si="5"/>
        <v>97.2</v>
      </c>
      <c r="AP6" s="55">
        <f t="shared" si="5"/>
        <v>96.9</v>
      </c>
      <c r="AQ6" s="55">
        <f t="shared" si="5"/>
        <v>100.6</v>
      </c>
      <c r="AR6" s="55">
        <f t="shared" si="5"/>
        <v>105.9</v>
      </c>
      <c r="AS6" s="55" t="str">
        <f>IF(AS8="-","【-】","【"&amp;SUBSTITUTE(TEXT(AS8,"#,##0.0"),"-","△")&amp;"】")</f>
        <v>【106.2】</v>
      </c>
      <c r="AT6" s="55">
        <f>IF(AT8="-",NA(),AT8)</f>
        <v>93.2</v>
      </c>
      <c r="AU6" s="55">
        <f t="shared" ref="AU6:BC6" si="6">IF(AU8="-",NA(),AU8)</f>
        <v>92.5</v>
      </c>
      <c r="AV6" s="55">
        <f t="shared" si="6"/>
        <v>92.2</v>
      </c>
      <c r="AW6" s="55">
        <f t="shared" si="6"/>
        <v>86.8</v>
      </c>
      <c r="AX6" s="55">
        <f t="shared" si="6"/>
        <v>87</v>
      </c>
      <c r="AY6" s="55">
        <f t="shared" si="6"/>
        <v>83.9</v>
      </c>
      <c r="AZ6" s="55">
        <f t="shared" si="6"/>
        <v>84</v>
      </c>
      <c r="BA6" s="55">
        <f t="shared" si="6"/>
        <v>84.3</v>
      </c>
      <c r="BB6" s="55">
        <f t="shared" si="6"/>
        <v>80.7</v>
      </c>
      <c r="BC6" s="55">
        <f t="shared" si="6"/>
        <v>82.2</v>
      </c>
      <c r="BD6" s="55" t="str">
        <f>IF(BD8="-","【-】","【"&amp;SUBSTITUTE(TEXT(BD8,"#,##0.0"),"-","△")&amp;"】")</f>
        <v>【86.6】</v>
      </c>
      <c r="BE6" s="55">
        <f>IF(BE8="-",NA(),BE8)</f>
        <v>51.5</v>
      </c>
      <c r="BF6" s="55">
        <f t="shared" ref="BF6:BN6" si="7">IF(BF8="-",NA(),BF8)</f>
        <v>47.9</v>
      </c>
      <c r="BG6" s="55">
        <f t="shared" si="7"/>
        <v>48.6</v>
      </c>
      <c r="BH6" s="55">
        <f t="shared" si="7"/>
        <v>53.2</v>
      </c>
      <c r="BI6" s="55">
        <f t="shared" si="7"/>
        <v>55.3</v>
      </c>
      <c r="BJ6" s="55">
        <f t="shared" si="7"/>
        <v>116.9</v>
      </c>
      <c r="BK6" s="55">
        <f t="shared" si="7"/>
        <v>117.1</v>
      </c>
      <c r="BL6" s="55">
        <f t="shared" si="7"/>
        <v>120.5</v>
      </c>
      <c r="BM6" s="55">
        <f t="shared" si="7"/>
        <v>124.2</v>
      </c>
      <c r="BN6" s="55">
        <f t="shared" si="7"/>
        <v>121.6</v>
      </c>
      <c r="BO6" s="55" t="str">
        <f>IF(BO8="-","【-】","【"&amp;SUBSTITUTE(TEXT(BO8,"#,##0.0"),"-","△")&amp;"】")</f>
        <v>【70.7】</v>
      </c>
      <c r="BP6" s="55">
        <f>IF(BP8="-",NA(),BP8)</f>
        <v>85.5</v>
      </c>
      <c r="BQ6" s="55">
        <f t="shared" ref="BQ6:BY6" si="8">IF(BQ8="-",NA(),BQ8)</f>
        <v>86.2</v>
      </c>
      <c r="BR6" s="55">
        <f t="shared" si="8"/>
        <v>86.3</v>
      </c>
      <c r="BS6" s="55">
        <f t="shared" si="8"/>
        <v>79.3</v>
      </c>
      <c r="BT6" s="55">
        <f t="shared" si="8"/>
        <v>78.599999999999994</v>
      </c>
      <c r="BU6" s="55">
        <f t="shared" si="8"/>
        <v>69.7</v>
      </c>
      <c r="BV6" s="55">
        <f t="shared" si="8"/>
        <v>70.099999999999994</v>
      </c>
      <c r="BW6" s="55">
        <f t="shared" si="8"/>
        <v>70.400000000000006</v>
      </c>
      <c r="BX6" s="55">
        <f t="shared" si="8"/>
        <v>65.8</v>
      </c>
      <c r="BY6" s="55">
        <f t="shared" si="8"/>
        <v>65</v>
      </c>
      <c r="BZ6" s="55" t="str">
        <f>IF(BZ8="-","【-】","【"&amp;SUBSTITUTE(TEXT(BZ8,"#,##0.0"),"-","△")&amp;"】")</f>
        <v>【67.1】</v>
      </c>
      <c r="CA6" s="56">
        <f>IF(CA8="-",NA(),CA8)</f>
        <v>35831</v>
      </c>
      <c r="CB6" s="56">
        <f t="shared" ref="CB6:CJ6" si="9">IF(CB8="-",NA(),CB8)</f>
        <v>38507</v>
      </c>
      <c r="CC6" s="56">
        <f t="shared" si="9"/>
        <v>38326</v>
      </c>
      <c r="CD6" s="56">
        <f t="shared" si="9"/>
        <v>38765</v>
      </c>
      <c r="CE6" s="56">
        <f t="shared" si="9"/>
        <v>38614</v>
      </c>
      <c r="CF6" s="56">
        <f t="shared" si="9"/>
        <v>34136</v>
      </c>
      <c r="CG6" s="56">
        <f t="shared" si="9"/>
        <v>34924</v>
      </c>
      <c r="CH6" s="56">
        <f t="shared" si="9"/>
        <v>35788</v>
      </c>
      <c r="CI6" s="56">
        <f t="shared" si="9"/>
        <v>37855</v>
      </c>
      <c r="CJ6" s="56">
        <f t="shared" si="9"/>
        <v>39289</v>
      </c>
      <c r="CK6" s="55" t="str">
        <f>IF(CK8="-","【-】","【"&amp;SUBSTITUTE(TEXT(CK8,"#,##0"),"-","△")&amp;"】")</f>
        <v>【59,287】</v>
      </c>
      <c r="CL6" s="56">
        <f>IF(CL8="-",NA(),CL8)</f>
        <v>10240</v>
      </c>
      <c r="CM6" s="56">
        <f t="shared" ref="CM6:CU6" si="10">IF(CM8="-",NA(),CM8)</f>
        <v>10676</v>
      </c>
      <c r="CN6" s="56">
        <f t="shared" si="10"/>
        <v>10472</v>
      </c>
      <c r="CO6" s="56">
        <f t="shared" si="10"/>
        <v>11868</v>
      </c>
      <c r="CP6" s="56">
        <f t="shared" si="10"/>
        <v>12260</v>
      </c>
      <c r="CQ6" s="56">
        <f t="shared" si="10"/>
        <v>10130</v>
      </c>
      <c r="CR6" s="56">
        <f t="shared" si="10"/>
        <v>10244</v>
      </c>
      <c r="CS6" s="56">
        <f t="shared" si="10"/>
        <v>10602</v>
      </c>
      <c r="CT6" s="56">
        <f t="shared" si="10"/>
        <v>11234</v>
      </c>
      <c r="CU6" s="56">
        <f t="shared" si="10"/>
        <v>11512</v>
      </c>
      <c r="CV6" s="55" t="str">
        <f>IF(CV8="-","【-】","【"&amp;SUBSTITUTE(TEXT(CV8,"#,##0"),"-","△")&amp;"】")</f>
        <v>【17,202】</v>
      </c>
      <c r="CW6" s="55">
        <f>IF(CW8="-",NA(),CW8)</f>
        <v>68.400000000000006</v>
      </c>
      <c r="CX6" s="55">
        <f t="shared" ref="CX6:DF6" si="11">IF(CX8="-",NA(),CX8)</f>
        <v>68.7</v>
      </c>
      <c r="CY6" s="55">
        <f t="shared" si="11"/>
        <v>70.599999999999994</v>
      </c>
      <c r="CZ6" s="55">
        <f t="shared" si="11"/>
        <v>70.7</v>
      </c>
      <c r="DA6" s="55">
        <f t="shared" si="11"/>
        <v>68.2</v>
      </c>
      <c r="DB6" s="55">
        <f t="shared" si="11"/>
        <v>63.4</v>
      </c>
      <c r="DC6" s="55">
        <f t="shared" si="11"/>
        <v>63.7</v>
      </c>
      <c r="DD6" s="55">
        <f t="shared" si="11"/>
        <v>63.3</v>
      </c>
      <c r="DE6" s="55">
        <f t="shared" si="11"/>
        <v>68.5</v>
      </c>
      <c r="DF6" s="55">
        <f t="shared" si="11"/>
        <v>67.099999999999994</v>
      </c>
      <c r="DG6" s="55" t="str">
        <f>IF(DG8="-","【-】","【"&amp;SUBSTITUTE(TEXT(DG8,"#,##0.0"),"-","△")&amp;"】")</f>
        <v>【56.4】</v>
      </c>
      <c r="DH6" s="55">
        <f>IF(DH8="-",NA(),DH8)</f>
        <v>14.3</v>
      </c>
      <c r="DI6" s="55">
        <f t="shared" ref="DI6:DQ6" si="12">IF(DI8="-",NA(),DI8)</f>
        <v>14.3</v>
      </c>
      <c r="DJ6" s="55">
        <f t="shared" si="12"/>
        <v>13.1</v>
      </c>
      <c r="DK6" s="55">
        <f t="shared" si="12"/>
        <v>13.2</v>
      </c>
      <c r="DL6" s="55">
        <f t="shared" si="12"/>
        <v>14</v>
      </c>
      <c r="DM6" s="55">
        <f t="shared" si="12"/>
        <v>18.3</v>
      </c>
      <c r="DN6" s="55">
        <f t="shared" si="12"/>
        <v>17.7</v>
      </c>
      <c r="DO6" s="55">
        <f t="shared" si="12"/>
        <v>17.5</v>
      </c>
      <c r="DP6" s="55">
        <f t="shared" si="12"/>
        <v>17.5</v>
      </c>
      <c r="DQ6" s="55">
        <f t="shared" si="12"/>
        <v>17.3</v>
      </c>
      <c r="DR6" s="55" t="str">
        <f>IF(DR8="-","【-】","【"&amp;SUBSTITUTE(TEXT(DR8,"#,##0.0"),"-","△")&amp;"】")</f>
        <v>【24.8】</v>
      </c>
      <c r="DS6" s="55">
        <f>IF(DS8="-",NA(),DS8)</f>
        <v>40.299999999999997</v>
      </c>
      <c r="DT6" s="55">
        <f t="shared" ref="DT6:EB6" si="13">IF(DT8="-",NA(),DT8)</f>
        <v>43.2</v>
      </c>
      <c r="DU6" s="55">
        <f t="shared" si="13"/>
        <v>44.3</v>
      </c>
      <c r="DV6" s="55">
        <f t="shared" si="13"/>
        <v>46.2</v>
      </c>
      <c r="DW6" s="55">
        <f t="shared" si="13"/>
        <v>48.5</v>
      </c>
      <c r="DX6" s="55">
        <f t="shared" si="13"/>
        <v>53.5</v>
      </c>
      <c r="DY6" s="55">
        <f t="shared" si="13"/>
        <v>54.1</v>
      </c>
      <c r="DZ6" s="55">
        <f t="shared" si="13"/>
        <v>54.6</v>
      </c>
      <c r="EA6" s="55">
        <f t="shared" si="13"/>
        <v>56.9</v>
      </c>
      <c r="EB6" s="55">
        <f t="shared" si="13"/>
        <v>58.1</v>
      </c>
      <c r="EC6" s="55" t="str">
        <f>IF(EC8="-","【-】","【"&amp;SUBSTITUTE(TEXT(EC8,"#,##0.0"),"-","△")&amp;"】")</f>
        <v>【56.0】</v>
      </c>
      <c r="ED6" s="55">
        <f>IF(ED8="-",NA(),ED8)</f>
        <v>74.599999999999994</v>
      </c>
      <c r="EE6" s="55">
        <f t="shared" ref="EE6:EM6" si="14">IF(EE8="-",NA(),EE8)</f>
        <v>78.7</v>
      </c>
      <c r="EF6" s="55">
        <f t="shared" si="14"/>
        <v>71.099999999999994</v>
      </c>
      <c r="EG6" s="55">
        <f t="shared" si="14"/>
        <v>69.8</v>
      </c>
      <c r="EH6" s="55">
        <f t="shared" si="14"/>
        <v>71.2</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48354629</v>
      </c>
      <c r="EP6" s="56">
        <f t="shared" ref="EP6:EX6" si="15">IF(EP8="-",NA(),EP8)</f>
        <v>48592491</v>
      </c>
      <c r="EQ6" s="56">
        <f t="shared" si="15"/>
        <v>49240383</v>
      </c>
      <c r="ER6" s="56">
        <f t="shared" si="15"/>
        <v>49235554</v>
      </c>
      <c r="ES6" s="56">
        <f t="shared" si="15"/>
        <v>49644509</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160</v>
      </c>
      <c r="B7" s="53">
        <f t="shared" ref="B7:AH7" si="16">B8</f>
        <v>2021</v>
      </c>
      <c r="C7" s="53">
        <f t="shared" si="16"/>
        <v>162108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25</v>
      </c>
      <c r="R7" s="53" t="str">
        <f t="shared" si="16"/>
        <v>対象</v>
      </c>
      <c r="S7" s="53" t="str">
        <f t="shared" si="16"/>
        <v>ド 透 訓</v>
      </c>
      <c r="T7" s="53" t="str">
        <f t="shared" si="16"/>
        <v>救 臨 へ 輪</v>
      </c>
      <c r="U7" s="54">
        <f>U8</f>
        <v>48624</v>
      </c>
      <c r="V7" s="54">
        <f>V8</f>
        <v>16674</v>
      </c>
      <c r="W7" s="53" t="str">
        <f>W8</f>
        <v>-</v>
      </c>
      <c r="X7" s="53" t="str">
        <f t="shared" si="16"/>
        <v>第２種該当</v>
      </c>
      <c r="Y7" s="53" t="str">
        <f t="shared" si="16"/>
        <v>７：１</v>
      </c>
      <c r="Z7" s="54">
        <f t="shared" si="16"/>
        <v>175</v>
      </c>
      <c r="AA7" s="54" t="str">
        <f t="shared" si="16"/>
        <v>-</v>
      </c>
      <c r="AB7" s="54" t="str">
        <f t="shared" si="16"/>
        <v>-</v>
      </c>
      <c r="AC7" s="54" t="str">
        <f t="shared" si="16"/>
        <v>-</v>
      </c>
      <c r="AD7" s="54" t="str">
        <f t="shared" si="16"/>
        <v>-</v>
      </c>
      <c r="AE7" s="54">
        <f t="shared" si="16"/>
        <v>175</v>
      </c>
      <c r="AF7" s="54">
        <f t="shared" si="16"/>
        <v>166</v>
      </c>
      <c r="AG7" s="54" t="str">
        <f t="shared" si="16"/>
        <v>-</v>
      </c>
      <c r="AH7" s="54">
        <f t="shared" si="16"/>
        <v>166</v>
      </c>
      <c r="AI7" s="55">
        <f>AI8</f>
        <v>101.4</v>
      </c>
      <c r="AJ7" s="55">
        <f t="shared" ref="AJ7:AR7" si="17">AJ8</f>
        <v>101.4</v>
      </c>
      <c r="AK7" s="55">
        <f t="shared" si="17"/>
        <v>100.1</v>
      </c>
      <c r="AL7" s="55">
        <f t="shared" si="17"/>
        <v>98.8</v>
      </c>
      <c r="AM7" s="55">
        <f t="shared" si="17"/>
        <v>97.1</v>
      </c>
      <c r="AN7" s="55">
        <f t="shared" si="17"/>
        <v>96.6</v>
      </c>
      <c r="AO7" s="55">
        <f t="shared" si="17"/>
        <v>97.2</v>
      </c>
      <c r="AP7" s="55">
        <f t="shared" si="17"/>
        <v>96.9</v>
      </c>
      <c r="AQ7" s="55">
        <f t="shared" si="17"/>
        <v>100.6</v>
      </c>
      <c r="AR7" s="55">
        <f t="shared" si="17"/>
        <v>105.9</v>
      </c>
      <c r="AS7" s="55"/>
      <c r="AT7" s="55">
        <f>AT8</f>
        <v>93.2</v>
      </c>
      <c r="AU7" s="55">
        <f t="shared" ref="AU7:BC7" si="18">AU8</f>
        <v>92.5</v>
      </c>
      <c r="AV7" s="55">
        <f t="shared" si="18"/>
        <v>92.2</v>
      </c>
      <c r="AW7" s="55">
        <f t="shared" si="18"/>
        <v>86.8</v>
      </c>
      <c r="AX7" s="55">
        <f t="shared" si="18"/>
        <v>87</v>
      </c>
      <c r="AY7" s="55">
        <f t="shared" si="18"/>
        <v>83.9</v>
      </c>
      <c r="AZ7" s="55">
        <f t="shared" si="18"/>
        <v>84</v>
      </c>
      <c r="BA7" s="55">
        <f t="shared" si="18"/>
        <v>84.3</v>
      </c>
      <c r="BB7" s="55">
        <f t="shared" si="18"/>
        <v>80.7</v>
      </c>
      <c r="BC7" s="55">
        <f t="shared" si="18"/>
        <v>82.2</v>
      </c>
      <c r="BD7" s="55"/>
      <c r="BE7" s="55">
        <f>BE8</f>
        <v>51.5</v>
      </c>
      <c r="BF7" s="55">
        <f t="shared" ref="BF7:BN7" si="19">BF8</f>
        <v>47.9</v>
      </c>
      <c r="BG7" s="55">
        <f t="shared" si="19"/>
        <v>48.6</v>
      </c>
      <c r="BH7" s="55">
        <f t="shared" si="19"/>
        <v>53.2</v>
      </c>
      <c r="BI7" s="55">
        <f t="shared" si="19"/>
        <v>55.3</v>
      </c>
      <c r="BJ7" s="55">
        <f t="shared" si="19"/>
        <v>116.9</v>
      </c>
      <c r="BK7" s="55">
        <f t="shared" si="19"/>
        <v>117.1</v>
      </c>
      <c r="BL7" s="55">
        <f t="shared" si="19"/>
        <v>120.5</v>
      </c>
      <c r="BM7" s="55">
        <f t="shared" si="19"/>
        <v>124.2</v>
      </c>
      <c r="BN7" s="55">
        <f t="shared" si="19"/>
        <v>121.6</v>
      </c>
      <c r="BO7" s="55"/>
      <c r="BP7" s="55">
        <f>BP8</f>
        <v>85.5</v>
      </c>
      <c r="BQ7" s="55">
        <f t="shared" ref="BQ7:BY7" si="20">BQ8</f>
        <v>86.2</v>
      </c>
      <c r="BR7" s="55">
        <f t="shared" si="20"/>
        <v>86.3</v>
      </c>
      <c r="BS7" s="55">
        <f t="shared" si="20"/>
        <v>79.3</v>
      </c>
      <c r="BT7" s="55">
        <f t="shared" si="20"/>
        <v>78.599999999999994</v>
      </c>
      <c r="BU7" s="55">
        <f t="shared" si="20"/>
        <v>69.7</v>
      </c>
      <c r="BV7" s="55">
        <f t="shared" si="20"/>
        <v>70.099999999999994</v>
      </c>
      <c r="BW7" s="55">
        <f t="shared" si="20"/>
        <v>70.400000000000006</v>
      </c>
      <c r="BX7" s="55">
        <f t="shared" si="20"/>
        <v>65.8</v>
      </c>
      <c r="BY7" s="55">
        <f t="shared" si="20"/>
        <v>65</v>
      </c>
      <c r="BZ7" s="55"/>
      <c r="CA7" s="56">
        <f>CA8</f>
        <v>35831</v>
      </c>
      <c r="CB7" s="56">
        <f t="shared" ref="CB7:CJ7" si="21">CB8</f>
        <v>38507</v>
      </c>
      <c r="CC7" s="56">
        <f t="shared" si="21"/>
        <v>38326</v>
      </c>
      <c r="CD7" s="56">
        <f t="shared" si="21"/>
        <v>38765</v>
      </c>
      <c r="CE7" s="56">
        <f t="shared" si="21"/>
        <v>38614</v>
      </c>
      <c r="CF7" s="56">
        <f t="shared" si="21"/>
        <v>34136</v>
      </c>
      <c r="CG7" s="56">
        <f t="shared" si="21"/>
        <v>34924</v>
      </c>
      <c r="CH7" s="56">
        <f t="shared" si="21"/>
        <v>35788</v>
      </c>
      <c r="CI7" s="56">
        <f t="shared" si="21"/>
        <v>37855</v>
      </c>
      <c r="CJ7" s="56">
        <f t="shared" si="21"/>
        <v>39289</v>
      </c>
      <c r="CK7" s="55"/>
      <c r="CL7" s="56">
        <f>CL8</f>
        <v>10240</v>
      </c>
      <c r="CM7" s="56">
        <f t="shared" ref="CM7:CU7" si="22">CM8</f>
        <v>10676</v>
      </c>
      <c r="CN7" s="56">
        <f t="shared" si="22"/>
        <v>10472</v>
      </c>
      <c r="CO7" s="56">
        <f t="shared" si="22"/>
        <v>11868</v>
      </c>
      <c r="CP7" s="56">
        <f t="shared" si="22"/>
        <v>12260</v>
      </c>
      <c r="CQ7" s="56">
        <f t="shared" si="22"/>
        <v>10130</v>
      </c>
      <c r="CR7" s="56">
        <f t="shared" si="22"/>
        <v>10244</v>
      </c>
      <c r="CS7" s="56">
        <f t="shared" si="22"/>
        <v>10602</v>
      </c>
      <c r="CT7" s="56">
        <f t="shared" si="22"/>
        <v>11234</v>
      </c>
      <c r="CU7" s="56">
        <f t="shared" si="22"/>
        <v>11512</v>
      </c>
      <c r="CV7" s="55"/>
      <c r="CW7" s="55">
        <f>CW8</f>
        <v>68.400000000000006</v>
      </c>
      <c r="CX7" s="55">
        <f t="shared" ref="CX7:DF7" si="23">CX8</f>
        <v>68.7</v>
      </c>
      <c r="CY7" s="55">
        <f t="shared" si="23"/>
        <v>70.599999999999994</v>
      </c>
      <c r="CZ7" s="55">
        <f t="shared" si="23"/>
        <v>70.7</v>
      </c>
      <c r="DA7" s="55">
        <f t="shared" si="23"/>
        <v>68.2</v>
      </c>
      <c r="DB7" s="55">
        <f t="shared" si="23"/>
        <v>63.4</v>
      </c>
      <c r="DC7" s="55">
        <f t="shared" si="23"/>
        <v>63.7</v>
      </c>
      <c r="DD7" s="55">
        <f t="shared" si="23"/>
        <v>63.3</v>
      </c>
      <c r="DE7" s="55">
        <f t="shared" si="23"/>
        <v>68.5</v>
      </c>
      <c r="DF7" s="55">
        <f t="shared" si="23"/>
        <v>67.099999999999994</v>
      </c>
      <c r="DG7" s="55"/>
      <c r="DH7" s="55">
        <f>DH8</f>
        <v>14.3</v>
      </c>
      <c r="DI7" s="55">
        <f t="shared" ref="DI7:DQ7" si="24">DI8</f>
        <v>14.3</v>
      </c>
      <c r="DJ7" s="55">
        <f t="shared" si="24"/>
        <v>13.1</v>
      </c>
      <c r="DK7" s="55">
        <f t="shared" si="24"/>
        <v>13.2</v>
      </c>
      <c r="DL7" s="55">
        <f t="shared" si="24"/>
        <v>14</v>
      </c>
      <c r="DM7" s="55">
        <f t="shared" si="24"/>
        <v>18.3</v>
      </c>
      <c r="DN7" s="55">
        <f t="shared" si="24"/>
        <v>17.7</v>
      </c>
      <c r="DO7" s="55">
        <f t="shared" si="24"/>
        <v>17.5</v>
      </c>
      <c r="DP7" s="55">
        <f t="shared" si="24"/>
        <v>17.5</v>
      </c>
      <c r="DQ7" s="55">
        <f t="shared" si="24"/>
        <v>17.3</v>
      </c>
      <c r="DR7" s="55"/>
      <c r="DS7" s="55">
        <f>DS8</f>
        <v>40.299999999999997</v>
      </c>
      <c r="DT7" s="55">
        <f t="shared" ref="DT7:EB7" si="25">DT8</f>
        <v>43.2</v>
      </c>
      <c r="DU7" s="55">
        <f t="shared" si="25"/>
        <v>44.3</v>
      </c>
      <c r="DV7" s="55">
        <f t="shared" si="25"/>
        <v>46.2</v>
      </c>
      <c r="DW7" s="55">
        <f t="shared" si="25"/>
        <v>48.5</v>
      </c>
      <c r="DX7" s="55">
        <f t="shared" si="25"/>
        <v>53.5</v>
      </c>
      <c r="DY7" s="55">
        <f t="shared" si="25"/>
        <v>54.1</v>
      </c>
      <c r="DZ7" s="55">
        <f t="shared" si="25"/>
        <v>54.6</v>
      </c>
      <c r="EA7" s="55">
        <f t="shared" si="25"/>
        <v>56.9</v>
      </c>
      <c r="EB7" s="55">
        <f t="shared" si="25"/>
        <v>58.1</v>
      </c>
      <c r="EC7" s="55"/>
      <c r="ED7" s="55">
        <f>ED8</f>
        <v>74.599999999999994</v>
      </c>
      <c r="EE7" s="55">
        <f t="shared" ref="EE7:EM7" si="26">EE8</f>
        <v>78.7</v>
      </c>
      <c r="EF7" s="55">
        <f t="shared" si="26"/>
        <v>71.099999999999994</v>
      </c>
      <c r="EG7" s="55">
        <f t="shared" si="26"/>
        <v>69.8</v>
      </c>
      <c r="EH7" s="55">
        <f t="shared" si="26"/>
        <v>71.2</v>
      </c>
      <c r="EI7" s="55">
        <f t="shared" si="26"/>
        <v>71.3</v>
      </c>
      <c r="EJ7" s="55">
        <f t="shared" si="26"/>
        <v>71.400000000000006</v>
      </c>
      <c r="EK7" s="55">
        <f t="shared" si="26"/>
        <v>71.7</v>
      </c>
      <c r="EL7" s="55">
        <f t="shared" si="26"/>
        <v>72.900000000000006</v>
      </c>
      <c r="EM7" s="55">
        <f t="shared" si="26"/>
        <v>73.900000000000006</v>
      </c>
      <c r="EN7" s="55"/>
      <c r="EO7" s="56">
        <f>EO8</f>
        <v>48354629</v>
      </c>
      <c r="EP7" s="56">
        <f t="shared" ref="EP7:EX7" si="27">EP8</f>
        <v>48592491</v>
      </c>
      <c r="EQ7" s="56">
        <f t="shared" si="27"/>
        <v>49240383</v>
      </c>
      <c r="ER7" s="56">
        <f t="shared" si="27"/>
        <v>49235554</v>
      </c>
      <c r="ES7" s="56">
        <f t="shared" si="27"/>
        <v>49644509</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162108</v>
      </c>
      <c r="D8" s="58">
        <v>46</v>
      </c>
      <c r="E8" s="58">
        <v>6</v>
      </c>
      <c r="F8" s="58">
        <v>0</v>
      </c>
      <c r="G8" s="58">
        <v>1</v>
      </c>
      <c r="H8" s="58" t="s">
        <v>161</v>
      </c>
      <c r="I8" s="58" t="s">
        <v>162</v>
      </c>
      <c r="J8" s="58" t="s">
        <v>163</v>
      </c>
      <c r="K8" s="58" t="s">
        <v>164</v>
      </c>
      <c r="L8" s="58" t="s">
        <v>165</v>
      </c>
      <c r="M8" s="58" t="s">
        <v>166</v>
      </c>
      <c r="N8" s="58" t="s">
        <v>167</v>
      </c>
      <c r="O8" s="58" t="s">
        <v>168</v>
      </c>
      <c r="P8" s="58" t="s">
        <v>169</v>
      </c>
      <c r="Q8" s="59">
        <v>25</v>
      </c>
      <c r="R8" s="58" t="s">
        <v>170</v>
      </c>
      <c r="S8" s="58" t="s">
        <v>171</v>
      </c>
      <c r="T8" s="58" t="s">
        <v>172</v>
      </c>
      <c r="U8" s="59">
        <v>48624</v>
      </c>
      <c r="V8" s="59">
        <v>16674</v>
      </c>
      <c r="W8" s="58" t="s">
        <v>39</v>
      </c>
      <c r="X8" s="58" t="s">
        <v>173</v>
      </c>
      <c r="Y8" s="60" t="s">
        <v>174</v>
      </c>
      <c r="Z8" s="59">
        <v>175</v>
      </c>
      <c r="AA8" s="59" t="s">
        <v>39</v>
      </c>
      <c r="AB8" s="59" t="s">
        <v>39</v>
      </c>
      <c r="AC8" s="59" t="s">
        <v>39</v>
      </c>
      <c r="AD8" s="59" t="s">
        <v>39</v>
      </c>
      <c r="AE8" s="59">
        <v>175</v>
      </c>
      <c r="AF8" s="59">
        <v>166</v>
      </c>
      <c r="AG8" s="59" t="s">
        <v>39</v>
      </c>
      <c r="AH8" s="59">
        <v>166</v>
      </c>
      <c r="AI8" s="61">
        <v>101.4</v>
      </c>
      <c r="AJ8" s="61">
        <v>101.4</v>
      </c>
      <c r="AK8" s="61">
        <v>100.1</v>
      </c>
      <c r="AL8" s="61">
        <v>98.8</v>
      </c>
      <c r="AM8" s="61">
        <v>97.1</v>
      </c>
      <c r="AN8" s="61">
        <v>96.6</v>
      </c>
      <c r="AO8" s="61">
        <v>97.2</v>
      </c>
      <c r="AP8" s="61">
        <v>96.9</v>
      </c>
      <c r="AQ8" s="61">
        <v>100.6</v>
      </c>
      <c r="AR8" s="61">
        <v>105.9</v>
      </c>
      <c r="AS8" s="61">
        <v>106.2</v>
      </c>
      <c r="AT8" s="61">
        <v>93.2</v>
      </c>
      <c r="AU8" s="61">
        <v>92.5</v>
      </c>
      <c r="AV8" s="61">
        <v>92.2</v>
      </c>
      <c r="AW8" s="61">
        <v>86.8</v>
      </c>
      <c r="AX8" s="61">
        <v>87</v>
      </c>
      <c r="AY8" s="61">
        <v>83.9</v>
      </c>
      <c r="AZ8" s="61">
        <v>84</v>
      </c>
      <c r="BA8" s="61">
        <v>84.3</v>
      </c>
      <c r="BB8" s="61">
        <v>80.7</v>
      </c>
      <c r="BC8" s="61">
        <v>82.2</v>
      </c>
      <c r="BD8" s="61">
        <v>86.6</v>
      </c>
      <c r="BE8" s="62">
        <v>51.5</v>
      </c>
      <c r="BF8" s="62">
        <v>47.9</v>
      </c>
      <c r="BG8" s="62">
        <v>48.6</v>
      </c>
      <c r="BH8" s="62">
        <v>53.2</v>
      </c>
      <c r="BI8" s="62">
        <v>55.3</v>
      </c>
      <c r="BJ8" s="62">
        <v>116.9</v>
      </c>
      <c r="BK8" s="62">
        <v>117.1</v>
      </c>
      <c r="BL8" s="62">
        <v>120.5</v>
      </c>
      <c r="BM8" s="62">
        <v>124.2</v>
      </c>
      <c r="BN8" s="62">
        <v>121.6</v>
      </c>
      <c r="BO8" s="62">
        <v>70.7</v>
      </c>
      <c r="BP8" s="61">
        <v>85.5</v>
      </c>
      <c r="BQ8" s="61">
        <v>86.2</v>
      </c>
      <c r="BR8" s="61">
        <v>86.3</v>
      </c>
      <c r="BS8" s="61">
        <v>79.3</v>
      </c>
      <c r="BT8" s="61">
        <v>78.599999999999994</v>
      </c>
      <c r="BU8" s="61">
        <v>69.7</v>
      </c>
      <c r="BV8" s="61">
        <v>70.099999999999994</v>
      </c>
      <c r="BW8" s="61">
        <v>70.400000000000006</v>
      </c>
      <c r="BX8" s="61">
        <v>65.8</v>
      </c>
      <c r="BY8" s="61">
        <v>65</v>
      </c>
      <c r="BZ8" s="61">
        <v>67.099999999999994</v>
      </c>
      <c r="CA8" s="62">
        <v>35831</v>
      </c>
      <c r="CB8" s="62">
        <v>38507</v>
      </c>
      <c r="CC8" s="62">
        <v>38326</v>
      </c>
      <c r="CD8" s="62">
        <v>38765</v>
      </c>
      <c r="CE8" s="62">
        <v>38614</v>
      </c>
      <c r="CF8" s="62">
        <v>34136</v>
      </c>
      <c r="CG8" s="62">
        <v>34924</v>
      </c>
      <c r="CH8" s="62">
        <v>35788</v>
      </c>
      <c r="CI8" s="62">
        <v>37855</v>
      </c>
      <c r="CJ8" s="62">
        <v>39289</v>
      </c>
      <c r="CK8" s="61">
        <v>59287</v>
      </c>
      <c r="CL8" s="62">
        <v>10240</v>
      </c>
      <c r="CM8" s="62">
        <v>10676</v>
      </c>
      <c r="CN8" s="62">
        <v>10472</v>
      </c>
      <c r="CO8" s="62">
        <v>11868</v>
      </c>
      <c r="CP8" s="62">
        <v>12260</v>
      </c>
      <c r="CQ8" s="62">
        <v>10130</v>
      </c>
      <c r="CR8" s="62">
        <v>10244</v>
      </c>
      <c r="CS8" s="62">
        <v>10602</v>
      </c>
      <c r="CT8" s="62">
        <v>11234</v>
      </c>
      <c r="CU8" s="62">
        <v>11512</v>
      </c>
      <c r="CV8" s="61">
        <v>17202</v>
      </c>
      <c r="CW8" s="62">
        <v>68.400000000000006</v>
      </c>
      <c r="CX8" s="62">
        <v>68.7</v>
      </c>
      <c r="CY8" s="62">
        <v>70.599999999999994</v>
      </c>
      <c r="CZ8" s="62">
        <v>70.7</v>
      </c>
      <c r="DA8" s="62">
        <v>68.2</v>
      </c>
      <c r="DB8" s="62">
        <v>63.4</v>
      </c>
      <c r="DC8" s="62">
        <v>63.7</v>
      </c>
      <c r="DD8" s="62">
        <v>63.3</v>
      </c>
      <c r="DE8" s="62">
        <v>68.5</v>
      </c>
      <c r="DF8" s="62">
        <v>67.099999999999994</v>
      </c>
      <c r="DG8" s="62">
        <v>56.4</v>
      </c>
      <c r="DH8" s="62">
        <v>14.3</v>
      </c>
      <c r="DI8" s="62">
        <v>14.3</v>
      </c>
      <c r="DJ8" s="62">
        <v>13.1</v>
      </c>
      <c r="DK8" s="62">
        <v>13.2</v>
      </c>
      <c r="DL8" s="62">
        <v>14</v>
      </c>
      <c r="DM8" s="62">
        <v>18.3</v>
      </c>
      <c r="DN8" s="62">
        <v>17.7</v>
      </c>
      <c r="DO8" s="62">
        <v>17.5</v>
      </c>
      <c r="DP8" s="62">
        <v>17.5</v>
      </c>
      <c r="DQ8" s="62">
        <v>17.3</v>
      </c>
      <c r="DR8" s="62">
        <v>24.8</v>
      </c>
      <c r="DS8" s="61">
        <v>40.299999999999997</v>
      </c>
      <c r="DT8" s="61">
        <v>43.2</v>
      </c>
      <c r="DU8" s="61">
        <v>44.3</v>
      </c>
      <c r="DV8" s="61">
        <v>46.2</v>
      </c>
      <c r="DW8" s="61">
        <v>48.5</v>
      </c>
      <c r="DX8" s="61">
        <v>53.5</v>
      </c>
      <c r="DY8" s="61">
        <v>54.1</v>
      </c>
      <c r="DZ8" s="61">
        <v>54.6</v>
      </c>
      <c r="EA8" s="61">
        <v>56.9</v>
      </c>
      <c r="EB8" s="61">
        <v>58.1</v>
      </c>
      <c r="EC8" s="61">
        <v>56</v>
      </c>
      <c r="ED8" s="61">
        <v>74.599999999999994</v>
      </c>
      <c r="EE8" s="61">
        <v>78.7</v>
      </c>
      <c r="EF8" s="61">
        <v>71.099999999999994</v>
      </c>
      <c r="EG8" s="61">
        <v>69.8</v>
      </c>
      <c r="EH8" s="61">
        <v>71.2</v>
      </c>
      <c r="EI8" s="61">
        <v>71.3</v>
      </c>
      <c r="EJ8" s="61">
        <v>71.400000000000006</v>
      </c>
      <c r="EK8" s="61">
        <v>71.7</v>
      </c>
      <c r="EL8" s="61">
        <v>72.900000000000006</v>
      </c>
      <c r="EM8" s="61">
        <v>73.900000000000006</v>
      </c>
      <c r="EN8" s="61">
        <v>70.7</v>
      </c>
      <c r="EO8" s="62">
        <v>48354629</v>
      </c>
      <c r="EP8" s="62">
        <v>48592491</v>
      </c>
      <c r="EQ8" s="62">
        <v>49240383</v>
      </c>
      <c r="ER8" s="62">
        <v>49235554</v>
      </c>
      <c r="ES8" s="62">
        <v>49644509</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小原　彬</dc:creator>
  <cp:lastModifiedBy>Administrator</cp:lastModifiedBy>
  <cp:lastPrinted>2023-01-18T01:28:53Z</cp:lastPrinted>
  <dcterms:created xsi:type="dcterms:W3CDTF">2023-01-20T10:54:34Z</dcterms:created>
  <dcterms:modified xsi:type="dcterms:W3CDTF">2023-01-24T09:41:50Z</dcterms:modified>
</cp:coreProperties>
</file>