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504上下水道課\常用\下水道業務係（常用）\03財務（常用）\経営比較分析表(常用)\R03年度決算\提出書類\"/>
    </mc:Choice>
  </mc:AlternateContent>
  <xr:revisionPtr revIDLastSave="0" documentId="13_ncr:1_{0FD7CDC4-E7BD-4993-ADFC-1536E3A73018}" xr6:coauthVersionLast="36" xr6:coauthVersionMax="36" xr10:uidLastSave="{00000000-0000-0000-0000-000000000000}"/>
  <workbookProtection workbookAlgorithmName="SHA-512" workbookHashValue="O/sG9iRP+u+3FvlLmP8pqrqua4zEyHACQo/jLKQ2ftTeZnSqbu53mYnMJs8aDDAKva2W+HuPqC0dlBdHlnnE8Q==" workbookSaltValue="Ts7Qmw6VDrcUkKwaujJe4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<sst xmlns="http://schemas.openxmlformats.org/spreadsheetml/2006/main" count="253" uniqueCount="116">
  <si>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</si>
  <si>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</si>
  <si>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</si>
  <si>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</si>
  <si>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</si>
  <si>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</si>
  <si>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</si>
  <si>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</si>
  <si>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</si>
  <si>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</si>
  <si>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</si>
  <si>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</si>
  <si>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</si>
  <si>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</si>
  <si>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</si>
  <si>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</si>
  <si>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</si>
  <si>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</si>
  <si>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</si>
  <si>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</si>
  <si>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</si>
  <si>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</si>
  <si>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</si>
  <si>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</si>
  <si>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</si>
  <si>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</si>
  <si>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</si>
  <si>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</si>
  <si>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</si>
  <si>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</si>
  <si>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</si>
  <si>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</si>
  <si>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</si>
  <si>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</si>
  <si>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</si>
  <si>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</si>
  <si>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</si>
  <si>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</si>
  <si>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</si>
  <si>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</si>
  <si>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</si>
  <si>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</si>
  <si>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</si>
  <si>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</si>
  <si>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</si>
  <si>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</si>
  <si>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</si>
  <si>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</si>
  <si>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</si>
  <si>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</si>
  <si>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</si>
  <si>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</si>
  <si>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</si>
  <si>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</si>
  <si>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</si>
  <si>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</si>
  <si>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</si>
  <si>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</si>
  <si>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</si>
  <si>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</si>
  <si>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</si>
  <si>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</si>
  <si>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</si>
  <si>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</si>
  <si>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</si>
  <si>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</si>
  <si>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</si>
  <si>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</si>
  <si>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</si>
  <si>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</si>
  <si>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</si>
  <si>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</si>
  <si>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</si>
  <si>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</si>
  <si>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</si>
  <si>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</si>
  <si>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</si>
  <si>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</si>
  <si>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</si>
  <si>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</si>
  <si>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</si>
  <si>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</si>
  <si>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</si>
  <si>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</si>
  <si>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</si>
  <si>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</si>
  <si>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</si>
  <si>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</si>
  <si>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</si>
  <si>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</si>
  <si>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</si>
  <si>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</si>
  <si>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</si>
  <si>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</si>
  <si>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</si>
  <si>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</si>
  <si>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</si>
  <si>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</si>
  <si>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</si>
  <si>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</si>
  <si>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</si>
  <si>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</si>
  <si>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</si>
  <si>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</si>
  <si>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</si>
  <si>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</si>
  <si>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</si>
  <si>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</si>
  <si>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</si>
  <si>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</si>
  <si>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</si>
  <si>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</si>
  <si>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</si>
  <si>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※公共と同様</t>
    <rPh sb="1" eb="3">
      <t>コウキョウ</t>
    </rPh>
    <rPh sb="4" eb="6">
      <t>ドウヨウ</t>
    </rPh>
    <phoneticPr fontId="4"/>
  </si>
  <si>
    <t>　当市における特定生活排水施設事業は平成19年から建設着手している。法定耐用年数を経過した管渠等はない。
①有形固定資産減価償却率は上昇傾向にあり、類似団体平均値を大きく上回っている。
（下水道会計全体での数値は、以下〔全体総括〕を参照のこと。）</t>
    <rPh sb="1" eb="3">
      <t>トウシ</t>
    </rPh>
    <rPh sb="7" eb="9">
      <t>トクテイ</t>
    </rPh>
    <rPh sb="9" eb="11">
      <t>セイカツ</t>
    </rPh>
    <rPh sb="11" eb="13">
      <t>ハイスイ</t>
    </rPh>
    <rPh sb="13" eb="15">
      <t>シセツ</t>
    </rPh>
    <rPh sb="15" eb="17">
      <t>ジギョウ</t>
    </rPh>
    <rPh sb="18" eb="20">
      <t>ヘイセイ</t>
    </rPh>
    <rPh sb="22" eb="23">
      <t>ネン</t>
    </rPh>
    <rPh sb="25" eb="27">
      <t>ケンセツ</t>
    </rPh>
    <rPh sb="27" eb="29">
      <t>チャクシュ</t>
    </rPh>
    <rPh sb="34" eb="40">
      <t>ホウテイタイヨウネンスウ</t>
    </rPh>
    <rPh sb="41" eb="43">
      <t>ケイカ</t>
    </rPh>
    <rPh sb="45" eb="48">
      <t>カンキョトウ</t>
    </rPh>
    <rPh sb="54" eb="65">
      <t>ユウケイコテイシサンゲンカショウキャクリツ</t>
    </rPh>
    <rPh sb="66" eb="68">
      <t>ジョウショウ</t>
    </rPh>
    <rPh sb="68" eb="70">
      <t>ケイコウ</t>
    </rPh>
    <rPh sb="74" eb="81">
      <t>ルイジダンタイヘイキンチ</t>
    </rPh>
    <rPh sb="82" eb="83">
      <t>オオ</t>
    </rPh>
    <rPh sb="85" eb="87">
      <t>ウワマワ</t>
    </rPh>
    <rPh sb="107" eb="118">
      <t>イカ（ゼンタイソウカツ）ヲサンショウ</t>
    </rPh>
    <phoneticPr fontId="4"/>
  </si>
  <si>
    <t>①経常収支比率については、処理場費の減少により昨年と比べて増加しているが、類似団体より低い数値となっており、毎年経常損失を計上している。
②累積欠損金比率については、下水道使用料の増加により昨年と比べて減少しているが、累積欠損金を継続して計上している。
※当市では、複数事業の会計・経理を一体として行っており、下水道会計全体のバランスを取っている。平成22年5月使用分より使用料の改定と一般会計からの繰入の見直しを組み合わせて行った。（下水道会計全体での数値は、以下〔全体総括〕を参照のこと。）
③流動比率については減少傾向にあり、前年度に引き続きマイナス計上となっている。また、下水道会計全体についても31.5％と低く、短期的な債務に対する支払能力の低さが課題である。
④企業債残高対事業規模比率については、管路等の整備がほぼ完了し、企業債（借金）の償還ピークが過ぎたが、事業費に占める企業債の償還金が依然として高い値となっている。引き続き効率的な管理運営、予算配分の適正化に努める。
⑤経費回収率については、下水道使用料の増加により、前年度に比べて増加している。
⑥汚水処理原価については、下水道使用料の増加により、前年度に比べて減少している。
⑧水洗化率については、処理区域内人口が小規模のため、類似団体よりも高い数値を示している。
（下水道会計全体での数値は、以下〔全体総括〕を参照のこと。）</t>
    <rPh sb="1" eb="3">
      <t>ケイジョウ</t>
    </rPh>
    <rPh sb="3" eb="5">
      <t>シュウシ</t>
    </rPh>
    <rPh sb="5" eb="7">
      <t>ヒリツ</t>
    </rPh>
    <rPh sb="13" eb="16">
      <t>ショリジョウ</t>
    </rPh>
    <rPh sb="16" eb="17">
      <t>ヒ</t>
    </rPh>
    <rPh sb="18" eb="20">
      <t>ゲンショウ</t>
    </rPh>
    <rPh sb="23" eb="25">
      <t>サクネン</t>
    </rPh>
    <rPh sb="26" eb="27">
      <t>クラ</t>
    </rPh>
    <rPh sb="29" eb="31">
      <t>ゾウカ</t>
    </rPh>
    <rPh sb="37" eb="39">
      <t>ルイジ</t>
    </rPh>
    <rPh sb="39" eb="41">
      <t>ダンタイ</t>
    </rPh>
    <rPh sb="43" eb="44">
      <t>ヒク</t>
    </rPh>
    <rPh sb="45" eb="47">
      <t>スウチ</t>
    </rPh>
    <rPh sb="54" eb="56">
      <t>マイトシ</t>
    </rPh>
    <rPh sb="56" eb="58">
      <t>ケイジョウ</t>
    </rPh>
    <rPh sb="58" eb="60">
      <t>ソンシツ</t>
    </rPh>
    <rPh sb="61" eb="63">
      <t>ケイジョウ</t>
    </rPh>
    <rPh sb="70" eb="72">
      <t>ルイセキ</t>
    </rPh>
    <rPh sb="72" eb="74">
      <t>ケッソン</t>
    </rPh>
    <rPh sb="74" eb="75">
      <t>キン</t>
    </rPh>
    <rPh sb="75" eb="77">
      <t>ヒリツ</t>
    </rPh>
    <rPh sb="83" eb="86">
      <t>ゲスイドウ</t>
    </rPh>
    <rPh sb="86" eb="89">
      <t>シヨウリョウ</t>
    </rPh>
    <rPh sb="90" eb="92">
      <t>ゾウカ</t>
    </rPh>
    <rPh sb="95" eb="97">
      <t>サクネン</t>
    </rPh>
    <rPh sb="98" eb="99">
      <t>クラ</t>
    </rPh>
    <rPh sb="101" eb="103">
      <t>ゲンショウ</t>
    </rPh>
    <rPh sb="109" eb="111">
      <t>ルイセキ</t>
    </rPh>
    <rPh sb="111" eb="113">
      <t>ケッソン</t>
    </rPh>
    <rPh sb="113" eb="114">
      <t>キン</t>
    </rPh>
    <rPh sb="115" eb="117">
      <t>ケイゾク</t>
    </rPh>
    <rPh sb="119" eb="121">
      <t>ケイジョウ</t>
    </rPh>
    <rPh sb="128" eb="130">
      <t>トウシ</t>
    </rPh>
    <rPh sb="133" eb="135">
      <t>フクスウ</t>
    </rPh>
    <rPh sb="135" eb="137">
      <t>ジギョウ</t>
    </rPh>
    <rPh sb="138" eb="140">
      <t>カイケイ</t>
    </rPh>
    <rPh sb="141" eb="143">
      <t>ケイリ</t>
    </rPh>
    <rPh sb="144" eb="146">
      <t>イッタイ</t>
    </rPh>
    <rPh sb="149" eb="150">
      <t>オコナ</t>
    </rPh>
    <rPh sb="155" eb="158">
      <t>ゲスイドウ</t>
    </rPh>
    <rPh sb="158" eb="160">
      <t>カイケイ</t>
    </rPh>
    <rPh sb="160" eb="162">
      <t>ゼンタイ</t>
    </rPh>
    <rPh sb="168" eb="169">
      <t>ト</t>
    </rPh>
    <rPh sb="174" eb="176">
      <t>ヘイセイ</t>
    </rPh>
    <rPh sb="178" eb="179">
      <t>ネン</t>
    </rPh>
    <rPh sb="180" eb="181">
      <t>ガツ</t>
    </rPh>
    <rPh sb="181" eb="183">
      <t>シヨウ</t>
    </rPh>
    <rPh sb="183" eb="184">
      <t>ブン</t>
    </rPh>
    <rPh sb="186" eb="189">
      <t>シヨウリョウ</t>
    </rPh>
    <rPh sb="190" eb="192">
      <t>カイテイ</t>
    </rPh>
    <rPh sb="193" eb="195">
      <t>イッパン</t>
    </rPh>
    <rPh sb="195" eb="197">
      <t>カイケイ</t>
    </rPh>
    <rPh sb="200" eb="202">
      <t>クリイレ</t>
    </rPh>
    <rPh sb="203" eb="205">
      <t>ミナオ</t>
    </rPh>
    <rPh sb="207" eb="208">
      <t>ク</t>
    </rPh>
    <rPh sb="209" eb="210">
      <t>ア</t>
    </rPh>
    <rPh sb="213" eb="214">
      <t>オコナ</t>
    </rPh>
    <rPh sb="218" eb="221">
      <t>ゲスイドウ</t>
    </rPh>
    <rPh sb="221" eb="223">
      <t>カイケイ</t>
    </rPh>
    <rPh sb="223" eb="225">
      <t>ゼンタイ</t>
    </rPh>
    <rPh sb="227" eb="229">
      <t>スウチ</t>
    </rPh>
    <rPh sb="231" eb="233">
      <t>イカ</t>
    </rPh>
    <rPh sb="233" eb="242">
      <t>（ゼンタイソウカツ）ヲサンショウ</t>
    </rPh>
    <rPh sb="249" eb="251">
      <t>リュウドウ</t>
    </rPh>
    <rPh sb="251" eb="253">
      <t>ヒリツ</t>
    </rPh>
    <rPh sb="258" eb="260">
      <t>ゲンショウ</t>
    </rPh>
    <rPh sb="260" eb="262">
      <t>ケイコウ</t>
    </rPh>
    <rPh sb="266" eb="269">
      <t>ゼンネンド</t>
    </rPh>
    <rPh sb="270" eb="271">
      <t>ヒ</t>
    </rPh>
    <rPh sb="272" eb="273">
      <t>ツヅ</t>
    </rPh>
    <rPh sb="278" eb="280">
      <t>ケイジョウ</t>
    </rPh>
    <rPh sb="290" eb="293">
      <t>ゲスイドウ</t>
    </rPh>
    <rPh sb="293" eb="295">
      <t>カイケイ</t>
    </rPh>
    <rPh sb="295" eb="297">
      <t>ゼンタイ</t>
    </rPh>
    <rPh sb="308" eb="309">
      <t>ヒク</t>
    </rPh>
    <rPh sb="311" eb="314">
      <t>タンキテキ</t>
    </rPh>
    <rPh sb="315" eb="317">
      <t>サイム</t>
    </rPh>
    <rPh sb="318" eb="319">
      <t>タイ</t>
    </rPh>
    <rPh sb="321" eb="323">
      <t>シハライ</t>
    </rPh>
    <rPh sb="323" eb="325">
      <t>ノウリョク</t>
    </rPh>
    <rPh sb="326" eb="327">
      <t>ヒク</t>
    </rPh>
    <rPh sb="329" eb="331">
      <t>カダイ</t>
    </rPh>
    <rPh sb="337" eb="339">
      <t>キギョウ</t>
    </rPh>
    <rPh sb="339" eb="340">
      <t>サイ</t>
    </rPh>
    <rPh sb="340" eb="342">
      <t>ザンダカ</t>
    </rPh>
    <rPh sb="342" eb="343">
      <t>タイ</t>
    </rPh>
    <rPh sb="343" eb="345">
      <t>ジギョウ</t>
    </rPh>
    <rPh sb="345" eb="347">
      <t>キボ</t>
    </rPh>
    <rPh sb="347" eb="349">
      <t>ヒリツ</t>
    </rPh>
    <rPh sb="355" eb="358">
      <t>カンロトウ</t>
    </rPh>
    <rPh sb="359" eb="361">
      <t>セイビ</t>
    </rPh>
    <rPh sb="364" eb="366">
      <t>カンリョウ</t>
    </rPh>
    <rPh sb="368" eb="370">
      <t>キギョウ</t>
    </rPh>
    <rPh sb="370" eb="371">
      <t>サイ</t>
    </rPh>
    <rPh sb="372" eb="374">
      <t>シャッキン</t>
    </rPh>
    <rPh sb="376" eb="378">
      <t>ショウカン</t>
    </rPh>
    <rPh sb="382" eb="383">
      <t>ス</t>
    </rPh>
    <rPh sb="387" eb="390">
      <t>ジギョウヒ</t>
    </rPh>
    <rPh sb="391" eb="392">
      <t>シ</t>
    </rPh>
    <rPh sb="394" eb="396">
      <t>キギョウ</t>
    </rPh>
    <rPh sb="396" eb="397">
      <t>サイ</t>
    </rPh>
    <rPh sb="398" eb="400">
      <t>ショウカン</t>
    </rPh>
    <rPh sb="400" eb="401">
      <t>キン</t>
    </rPh>
    <rPh sb="402" eb="404">
      <t>イゼン</t>
    </rPh>
    <rPh sb="407" eb="408">
      <t>タカ</t>
    </rPh>
    <rPh sb="409" eb="410">
      <t>アタイ</t>
    </rPh>
    <rPh sb="417" eb="418">
      <t>ヒ</t>
    </rPh>
    <rPh sb="419" eb="420">
      <t>ツヅ</t>
    </rPh>
    <rPh sb="421" eb="424">
      <t>コウリツテキ</t>
    </rPh>
    <rPh sb="425" eb="427">
      <t>カンリ</t>
    </rPh>
    <rPh sb="427" eb="429">
      <t>ウンエイ</t>
    </rPh>
    <rPh sb="430" eb="432">
      <t>ヨサン</t>
    </rPh>
    <rPh sb="432" eb="434">
      <t>ハイブン</t>
    </rPh>
    <rPh sb="435" eb="438">
      <t>テキセイカ</t>
    </rPh>
    <rPh sb="439" eb="440">
      <t>ツト</t>
    </rPh>
    <rPh sb="445" eb="447">
      <t>ケイヒ</t>
    </rPh>
    <rPh sb="447" eb="449">
      <t>カイシュウ</t>
    </rPh>
    <rPh sb="449" eb="450">
      <t>リツ</t>
    </rPh>
    <rPh sb="456" eb="459">
      <t>ゲスイドウ</t>
    </rPh>
    <rPh sb="459" eb="462">
      <t>シヨウリョウ</t>
    </rPh>
    <rPh sb="463" eb="465">
      <t>ゾウカ</t>
    </rPh>
    <rPh sb="469" eb="472">
      <t>ゼンネンド</t>
    </rPh>
    <rPh sb="473" eb="474">
      <t>クラ</t>
    </rPh>
    <rPh sb="476" eb="478">
      <t>ゾウカ</t>
    </rPh>
    <rPh sb="485" eb="491">
      <t>オスイショリゲンカ</t>
    </rPh>
    <rPh sb="497" eb="500">
      <t>ゲスイドウ</t>
    </rPh>
    <rPh sb="500" eb="503">
      <t>シヨウリョウ</t>
    </rPh>
    <rPh sb="504" eb="506">
      <t>ゾウカ</t>
    </rPh>
    <rPh sb="510" eb="513">
      <t>ゼンネンド</t>
    </rPh>
    <rPh sb="514" eb="515">
      <t>クラ</t>
    </rPh>
    <rPh sb="517" eb="519">
      <t>ゲンショウ</t>
    </rPh>
    <rPh sb="526" eb="529">
      <t>スイセンカ</t>
    </rPh>
    <rPh sb="529" eb="530">
      <t>リツ</t>
    </rPh>
    <rPh sb="536" eb="538">
      <t>ショリ</t>
    </rPh>
    <rPh sb="538" eb="540">
      <t>クイキ</t>
    </rPh>
    <rPh sb="540" eb="541">
      <t>ナイ</t>
    </rPh>
    <rPh sb="541" eb="543">
      <t>ジンコウ</t>
    </rPh>
    <rPh sb="544" eb="547">
      <t>ショウキボ</t>
    </rPh>
    <rPh sb="551" eb="553">
      <t>ルイジ</t>
    </rPh>
    <rPh sb="553" eb="555">
      <t>ダンタイ</t>
    </rPh>
    <rPh sb="558" eb="559">
      <t>タカ</t>
    </rPh>
    <rPh sb="560" eb="562">
      <t>スウチ</t>
    </rPh>
    <rPh sb="563" eb="564">
      <t>シメ</t>
    </rPh>
    <rPh sb="571" eb="578">
      <t>ゲスイドウカイケイゼンタイ</t>
    </rPh>
    <rPh sb="580" eb="582">
      <t>スウチ</t>
    </rPh>
    <rPh sb="584" eb="595">
      <t>イカ（ゼンタイソウカツ）ヲサンショウ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</si>
</sst>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5A-411D-8ABF-ADD14E01B72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5A-411D-8ABF-ADD14E01B72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51.72</c:v>
                </c:pt>
                <c:pt idx="1">
                  <c:v>48.28</c:v>
                </c:pt>
                <c:pt idx="2">
                  <c:v>44.83</c:v>
                </c:pt>
                <c:pt idx="3">
                  <c:v>48.28</c:v>
                </c:pt>
                <c:pt idx="4">
                  <c:v>44.83</c:v>
                </c:pt>
              </c:numCache>
            </c:numRef>
          </c:val>
          <c:extLst>
            <c:ext xmlns:c16="http://schemas.microsoft.com/office/drawing/2014/chart" uri="{C3380CC4-5D6E-409C-BE32-E72D297353CC}">
              <c16:uniqueId val="{00000000-AE56-4EBD-9DC2-A1CF6D5F6D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AE56-4EBD-9DC2-A1CF6D5F6D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96.43</c:v>
                </c:pt>
                <c:pt idx="1">
                  <c:v>96.25</c:v>
                </c:pt>
                <c:pt idx="2">
                  <c:v>96</c:v>
                </c:pt>
                <c:pt idx="3">
                  <c:v>95.95</c:v>
                </c:pt>
                <c:pt idx="4">
                  <c:v>95.95</c:v>
                </c:pt>
              </c:numCache>
            </c:numRef>
          </c:val>
          <c:extLst>
            <c:ext xmlns:c16="http://schemas.microsoft.com/office/drawing/2014/chart" uri="{C3380CC4-5D6E-409C-BE32-E72D297353CC}">
              <c16:uniqueId val="{00000000-D776-4779-876C-2C49D96D36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D776-4779-876C-2C49D96D36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47.78</c:v>
                </c:pt>
                <c:pt idx="1">
                  <c:v>62.45</c:v>
                </c:pt>
                <c:pt idx="2">
                  <c:v>62.94</c:v>
                </c:pt>
                <c:pt idx="3">
                  <c:v>64.180000000000007</c:v>
                </c:pt>
                <c:pt idx="4">
                  <c:v>88.93</c:v>
                </c:pt>
              </c:numCache>
            </c:numRef>
          </c:val>
          <c:extLst>
            <c:ext xmlns:c16="http://schemas.microsoft.com/office/drawing/2014/chart" uri="{C3380CC4-5D6E-409C-BE32-E72D297353CC}">
              <c16:uniqueId val="{00000000-D8D2-4EC6-B6EE-EEA44272DB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D8D2-4EC6-B6EE-EEA44272DB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29.24</c:v>
                </c:pt>
                <c:pt idx="1">
                  <c:v>32.520000000000003</c:v>
                </c:pt>
                <c:pt idx="2">
                  <c:v>35.799999999999997</c:v>
                </c:pt>
                <c:pt idx="3">
                  <c:v>39.08</c:v>
                </c:pt>
                <c:pt idx="4">
                  <c:v>42.36</c:v>
                </c:pt>
              </c:numCache>
            </c:numRef>
          </c:val>
          <c:extLst>
            <c:ext xmlns:c16="http://schemas.microsoft.com/office/drawing/2014/chart" uri="{C3380CC4-5D6E-409C-BE32-E72D297353CC}">
              <c16:uniqueId val="{00000000-E4DC-48B7-8335-A2FF0F91101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E4DC-48B7-8335-A2FF0F91101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62-4DE7-9137-5EB402A6AB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62-4DE7-9137-5EB402A6AB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1211.8599999999999</c:v>
                </c:pt>
                <c:pt idx="1">
                  <c:v>1383.97</c:v>
                </c:pt>
                <c:pt idx="2">
                  <c:v>1609.91</c:v>
                </c:pt>
                <c:pt idx="3">
                  <c:v>2093.56</c:v>
                </c:pt>
                <c:pt idx="4">
                  <c:v>1794.11</c:v>
                </c:pt>
              </c:numCache>
            </c:numRef>
          </c:val>
          <c:extLst>
            <c:ext xmlns:c16="http://schemas.microsoft.com/office/drawing/2014/chart" uri="{C3380CC4-5D6E-409C-BE32-E72D297353CC}">
              <c16:uniqueId val="{00000000-2D91-4CF8-8A2B-3D63D64E5D9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2D91-4CF8-8A2B-3D63D64E5D9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2.33</c:v>
                </c:pt>
                <c:pt idx="1">
                  <c:v>-129.29</c:v>
                </c:pt>
                <c:pt idx="2">
                  <c:v>-389.75</c:v>
                </c:pt>
                <c:pt idx="3">
                  <c:v>-518.45000000000005</c:v>
                </c:pt>
                <c:pt idx="4">
                  <c:v>-549.38</c:v>
                </c:pt>
              </c:numCache>
            </c:numRef>
          </c:val>
          <c:extLst>
            <c:ext xmlns:c16="http://schemas.microsoft.com/office/drawing/2014/chart" uri="{C3380CC4-5D6E-409C-BE32-E72D297353CC}">
              <c16:uniqueId val="{00000000-6D2C-4B3B-80ED-B73CF7BEDE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6D2C-4B3B-80ED-B73CF7BEDE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1228.49</c:v>
                </c:pt>
                <c:pt idx="1">
                  <c:v>633.36</c:v>
                </c:pt>
                <c:pt idx="2">
                  <c:v>635.41</c:v>
                </c:pt>
                <c:pt idx="3">
                  <c:v>673.81</c:v>
                </c:pt>
                <c:pt idx="4">
                  <c:v>667.17</c:v>
                </c:pt>
              </c:numCache>
            </c:numRef>
          </c:val>
          <c:extLst>
            <c:ext xmlns:c16="http://schemas.microsoft.com/office/drawing/2014/chart" uri="{C3380CC4-5D6E-409C-BE32-E72D297353CC}">
              <c16:uniqueId val="{00000000-0411-46C5-89CC-3D8B6F203C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0411-46C5-89CC-3D8B6F203C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33.450000000000003</c:v>
                </c:pt>
                <c:pt idx="1">
                  <c:v>50.7</c:v>
                </c:pt>
                <c:pt idx="2">
                  <c:v>49.32</c:v>
                </c:pt>
                <c:pt idx="3">
                  <c:v>48.34</c:v>
                </c:pt>
                <c:pt idx="4">
                  <c:v>100.28</c:v>
                </c:pt>
              </c:numCache>
            </c:numRef>
          </c:val>
          <c:extLst>
            <c:ext xmlns:c16="http://schemas.microsoft.com/office/drawing/2014/chart" uri="{C3380CC4-5D6E-409C-BE32-E72D297353CC}">
              <c16:uniqueId val="{00000000-CF00-4023-A348-4D862FBE13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CF00-4023-A348-4D862FBE13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662.53</c:v>
                </c:pt>
                <c:pt idx="1">
                  <c:v>442.04</c:v>
                </c:pt>
                <c:pt idx="2">
                  <c:v>467.72</c:v>
                </c:pt>
                <c:pt idx="3">
                  <c:v>372.5</c:v>
                </c:pt>
                <c:pt idx="4">
                  <c:v>230.49</c:v>
                </c:pt>
              </c:numCache>
            </c:numRef>
          </c:val>
          <c:extLst>
            <c:ext xmlns:c16="http://schemas.microsoft.com/office/drawing/2014/chart" uri="{C3380CC4-5D6E-409C-BE32-E72D297353CC}">
              <c16:uniqueId val="{00000000-1CE9-40D1-A64A-76EA469DE0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1CE9-40D1-A64A-76EA469DE0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1" zoomScaleNormal="100" workbookViewId="0">
      <selection activeCell="BI36" sqref="B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46">
        <f>データ!S6</f>
        <v>48624</v>
      </c>
      <c r="AM8" s="46"/>
      <c r="AN8" s="46"/>
      <c r="AO8" s="46"/>
      <c r="AP8" s="46"/>
      <c r="AQ8" s="46"/>
      <c r="AR8" s="46"/>
      <c r="AS8" s="46"/>
      <c r="AT8" s="45">
        <f>データ!T6</f>
        <v>668.64</v>
      </c>
      <c r="AU8" s="45"/>
      <c r="AV8" s="45"/>
      <c r="AW8" s="45"/>
      <c r="AX8" s="45"/>
      <c r="AY8" s="45"/>
      <c r="AZ8" s="45"/>
      <c r="BA8" s="45"/>
      <c r="BB8" s="45">
        <f>データ!U6</f>
        <v>72.72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-13.68</v>
      </c>
      <c r="J10" s="45"/>
      <c r="K10" s="45"/>
      <c r="L10" s="45"/>
      <c r="M10" s="45"/>
      <c r="N10" s="45"/>
      <c r="O10" s="45"/>
      <c r="P10" s="45">
        <f>データ!P6</f>
        <v>0.15</v>
      </c>
      <c r="Q10" s="45"/>
      <c r="R10" s="45"/>
      <c r="S10" s="45"/>
      <c r="T10" s="45"/>
      <c r="U10" s="45"/>
      <c r="V10" s="45"/>
      <c r="W10" s="45">
        <f>データ!Q6</f>
        <v>100</v>
      </c>
      <c r="X10" s="45"/>
      <c r="Y10" s="45"/>
      <c r="Z10" s="45"/>
      <c r="AA10" s="45"/>
      <c r="AB10" s="45"/>
      <c r="AC10" s="45"/>
      <c r="AD10" s="46">
        <f>データ!R6</f>
        <v>3960</v>
      </c>
      <c r="AE10" s="46"/>
      <c r="AF10" s="46"/>
      <c r="AG10" s="46"/>
      <c r="AH10" s="46"/>
      <c r="AI10" s="46"/>
      <c r="AJ10" s="46"/>
      <c r="AK10" s="2"/>
      <c r="AL10" s="46">
        <f>データ!V6</f>
        <v>74</v>
      </c>
      <c r="AM10" s="46"/>
      <c r="AN10" s="46"/>
      <c r="AO10" s="46"/>
      <c r="AP10" s="46"/>
      <c r="AQ10" s="46"/>
      <c r="AR10" s="46"/>
      <c r="AS10" s="46"/>
      <c r="AT10" s="45">
        <f>データ!W6</f>
        <v>0.02</v>
      </c>
      <c r="AU10" s="45"/>
      <c r="AV10" s="45"/>
      <c r="AW10" s="45"/>
      <c r="AX10" s="45"/>
      <c r="AY10" s="45"/>
      <c r="AZ10" s="45"/>
      <c r="BA10" s="45"/>
      <c r="BB10" s="45">
        <f>データ!X6</f>
        <v>3700</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Wp1eoTieUIWkAHi5/s/muB/qQMcywoo3BRX0C9X6egKPVynqwngQPpfJbBeeE5BvaNkSDC9Qr3Fttw8xo2MjQ==" saltValue="NPaY3LspCewRMzMM/Axa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162108</v>
      </c>
      <c r="D6" s="19">
        <f t="shared" si="3"/>
        <v>46</v>
      </c>
      <c r="E6" s="19">
        <f t="shared" si="3"/>
        <v>18</v>
      </c>
      <c r="F6" s="19">
        <f t="shared" si="3"/>
        <v>0</v>
      </c>
      <c r="G6" s="19">
        <f t="shared" si="3"/>
        <v>0</v>
      </c>
      <c r="H6" s="19" t="str">
        <f t="shared" si="3"/>
        <v>富山県　南砺市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-13.68</v>
      </c>
      <c r="P6" s="20">
        <f t="shared" si="3"/>
        <v>0.15</v>
      </c>
      <c r="Q6" s="20">
        <f t="shared" si="3"/>
        <v>100</v>
      </c>
      <c r="R6" s="20">
        <f t="shared" si="3"/>
        <v>3960</v>
      </c>
      <c r="S6" s="20">
        <f t="shared" si="3"/>
        <v>48624</v>
      </c>
      <c r="T6" s="20">
        <f t="shared" si="3"/>
        <v>668.64</v>
      </c>
      <c r="U6" s="20">
        <f t="shared" si="3"/>
        <v>72.72</v>
      </c>
      <c r="V6" s="20">
        <f t="shared" si="3"/>
        <v>74</v>
      </c>
      <c r="W6" s="20">
        <f t="shared" si="3"/>
        <v>0.02</v>
      </c>
      <c r="X6" s="20">
        <f t="shared" si="3"/>
        <v>3700</v>
      </c>
      <c r="Y6" s="21">
        <f>IF(Y7="",NA(),Y7)</f>
        <v>47.78</v>
      </c>
      <c r="Z6" s="21">
        <f t="shared" ref="Z6:AH6" si="4">IF(Z7="",NA(),Z7)</f>
        <v>62.45</v>
      </c>
      <c r="AA6" s="21">
        <f t="shared" si="4"/>
        <v>62.94</v>
      </c>
      <c r="AB6" s="21">
        <f t="shared" si="4"/>
        <v>64.180000000000007</v>
      </c>
      <c r="AC6" s="21">
        <f t="shared" si="4"/>
        <v>88.93</v>
      </c>
      <c r="AD6" s="21">
        <f t="shared" si="4"/>
        <v>93.44</v>
      </c>
      <c r="AE6" s="21">
        <f t="shared" si="4"/>
        <v>90.02</v>
      </c>
      <c r="AF6" s="21">
        <f t="shared" si="4"/>
        <v>93.76</v>
      </c>
      <c r="AG6" s="21">
        <f t="shared" si="4"/>
        <v>95.33</v>
      </c>
      <c r="AH6" s="21">
        <f t="shared" si="4"/>
        <v>92.17</v>
      </c>
      <c r="AI6" s="20" t="str">
        <f>IF(AI7="","",IF(AI7="-","【-】","【"&amp;SUBSTITUTE(TEXT(AI7,"#,##0.00"),"-","△")&amp;"】"))</f>
        <v>【98.81】</v>
      </c>
      <c r="AJ6" s="21">
        <f>IF(AJ7="",NA(),AJ7)</f>
        <v>1211.8599999999999</v>
      </c>
      <c r="AK6" s="21">
        <f t="shared" ref="AK6:AS6" si="5">IF(AK7="",NA(),AK7)</f>
        <v>1383.97</v>
      </c>
      <c r="AL6" s="21">
        <f t="shared" si="5"/>
        <v>1609.91</v>
      </c>
      <c r="AM6" s="21">
        <f t="shared" si="5"/>
        <v>2093.56</v>
      </c>
      <c r="AN6" s="21">
        <f t="shared" si="5"/>
        <v>1794.11</v>
      </c>
      <c r="AO6" s="21">
        <f t="shared" si="5"/>
        <v>123.58</v>
      </c>
      <c r="AP6" s="21">
        <f t="shared" si="5"/>
        <v>221.28</v>
      </c>
      <c r="AQ6" s="21">
        <f t="shared" si="5"/>
        <v>173.09</v>
      </c>
      <c r="AR6" s="21">
        <f t="shared" si="5"/>
        <v>162.82</v>
      </c>
      <c r="AS6" s="21">
        <f t="shared" si="5"/>
        <v>193.62</v>
      </c>
      <c r="AT6" s="20" t="str">
        <f>IF(AT7="","",IF(AT7="-","【-】","【"&amp;SUBSTITUTE(TEXT(AT7,"#,##0.00"),"-","△")&amp;"】"))</f>
        <v>【102.81】</v>
      </c>
      <c r="AU6" s="21">
        <f>IF(AU7="",NA(),AU7)</f>
        <v>2.33</v>
      </c>
      <c r="AV6" s="21">
        <f t="shared" ref="AV6:BD6" si="6">IF(AV7="",NA(),AV7)</f>
        <v>-129.29</v>
      </c>
      <c r="AW6" s="21">
        <f t="shared" si="6"/>
        <v>-389.75</v>
      </c>
      <c r="AX6" s="21">
        <f t="shared" si="6"/>
        <v>-518.45000000000005</v>
      </c>
      <c r="AY6" s="21">
        <f t="shared" si="6"/>
        <v>-549.38</v>
      </c>
      <c r="AZ6" s="21">
        <f t="shared" si="6"/>
        <v>172.39</v>
      </c>
      <c r="BA6" s="21">
        <f t="shared" si="6"/>
        <v>113.42</v>
      </c>
      <c r="BB6" s="21">
        <f t="shared" si="6"/>
        <v>117.39</v>
      </c>
      <c r="BC6" s="21">
        <f t="shared" si="6"/>
        <v>125.61</v>
      </c>
      <c r="BD6" s="21">
        <f t="shared" si="6"/>
        <v>67.75</v>
      </c>
      <c r="BE6" s="20" t="str">
        <f>IF(BE7="","",IF(BE7="-","【-】","【"&amp;SUBSTITUTE(TEXT(BE7,"#,##0.00"),"-","△")&amp;"】"))</f>
        <v>【112.20】</v>
      </c>
      <c r="BF6" s="21">
        <f>IF(BF7="",NA(),BF7)</f>
        <v>1228.49</v>
      </c>
      <c r="BG6" s="21">
        <f t="shared" ref="BG6:BO6" si="7">IF(BG7="",NA(),BG7)</f>
        <v>633.36</v>
      </c>
      <c r="BH6" s="21">
        <f t="shared" si="7"/>
        <v>635.41</v>
      </c>
      <c r="BI6" s="21">
        <f t="shared" si="7"/>
        <v>673.81</v>
      </c>
      <c r="BJ6" s="21">
        <f t="shared" si="7"/>
        <v>667.17</v>
      </c>
      <c r="BK6" s="21">
        <f t="shared" si="7"/>
        <v>407.42</v>
      </c>
      <c r="BL6" s="21">
        <f t="shared" si="7"/>
        <v>386.46</v>
      </c>
      <c r="BM6" s="21">
        <f t="shared" si="7"/>
        <v>421.25</v>
      </c>
      <c r="BN6" s="21">
        <f t="shared" si="7"/>
        <v>398.42</v>
      </c>
      <c r="BO6" s="21">
        <f t="shared" si="7"/>
        <v>393.35</v>
      </c>
      <c r="BP6" s="20" t="str">
        <f>IF(BP7="","",IF(BP7="-","【-】","【"&amp;SUBSTITUTE(TEXT(BP7,"#,##0.00"),"-","△")&amp;"】"))</f>
        <v>【310.14】</v>
      </c>
      <c r="BQ6" s="21">
        <f>IF(BQ7="",NA(),BQ7)</f>
        <v>33.450000000000003</v>
      </c>
      <c r="BR6" s="21">
        <f t="shared" ref="BR6:BZ6" si="8">IF(BR7="",NA(),BR7)</f>
        <v>50.7</v>
      </c>
      <c r="BS6" s="21">
        <f t="shared" si="8"/>
        <v>49.32</v>
      </c>
      <c r="BT6" s="21">
        <f t="shared" si="8"/>
        <v>48.34</v>
      </c>
      <c r="BU6" s="21">
        <f t="shared" si="8"/>
        <v>100.28</v>
      </c>
      <c r="BV6" s="21">
        <f t="shared" si="8"/>
        <v>57.08</v>
      </c>
      <c r="BW6" s="21">
        <f t="shared" si="8"/>
        <v>55.85</v>
      </c>
      <c r="BX6" s="21">
        <f t="shared" si="8"/>
        <v>53.23</v>
      </c>
      <c r="BY6" s="21">
        <f t="shared" si="8"/>
        <v>50.7</v>
      </c>
      <c r="BZ6" s="21">
        <f t="shared" si="8"/>
        <v>48.13</v>
      </c>
      <c r="CA6" s="20" t="str">
        <f>IF(CA7="","",IF(CA7="-","【-】","【"&amp;SUBSTITUTE(TEXT(CA7,"#,##0.00"),"-","△")&amp;"】"))</f>
        <v>【57.71】</v>
      </c>
      <c r="CB6" s="21">
        <f>IF(CB7="",NA(),CB7)</f>
        <v>662.53</v>
      </c>
      <c r="CC6" s="21">
        <f t="shared" ref="CC6:CK6" si="9">IF(CC7="",NA(),CC7)</f>
        <v>442.04</v>
      </c>
      <c r="CD6" s="21">
        <f t="shared" si="9"/>
        <v>467.72</v>
      </c>
      <c r="CE6" s="21">
        <f t="shared" si="9"/>
        <v>372.5</v>
      </c>
      <c r="CF6" s="21">
        <f t="shared" si="9"/>
        <v>230.49</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51.72</v>
      </c>
      <c r="CN6" s="21">
        <f t="shared" ref="CN6:CV6" si="10">IF(CN7="",NA(),CN7)</f>
        <v>48.28</v>
      </c>
      <c r="CO6" s="21">
        <f t="shared" si="10"/>
        <v>44.83</v>
      </c>
      <c r="CP6" s="21">
        <f t="shared" si="10"/>
        <v>48.28</v>
      </c>
      <c r="CQ6" s="21">
        <f t="shared" si="10"/>
        <v>44.83</v>
      </c>
      <c r="CR6" s="21">
        <f t="shared" si="10"/>
        <v>57.22</v>
      </c>
      <c r="CS6" s="21">
        <f t="shared" si="10"/>
        <v>54.93</v>
      </c>
      <c r="CT6" s="21">
        <f t="shared" si="10"/>
        <v>55.96</v>
      </c>
      <c r="CU6" s="21">
        <f t="shared" si="10"/>
        <v>56.45</v>
      </c>
      <c r="CV6" s="21">
        <f t="shared" si="10"/>
        <v>58.26</v>
      </c>
      <c r="CW6" s="20" t="str">
        <f>IF(CW7="","",IF(CW7="-","【-】","【"&amp;SUBSTITUTE(TEXT(CW7,"#,##0.00"),"-","△")&amp;"】"))</f>
        <v>【56.80】</v>
      </c>
      <c r="CX6" s="21">
        <f>IF(CX7="",NA(),CX7)</f>
        <v>96.43</v>
      </c>
      <c r="CY6" s="21">
        <f t="shared" ref="CY6:DG6" si="11">IF(CY7="",NA(),CY7)</f>
        <v>96.25</v>
      </c>
      <c r="CZ6" s="21">
        <f t="shared" si="11"/>
        <v>96</v>
      </c>
      <c r="DA6" s="21">
        <f t="shared" si="11"/>
        <v>95.95</v>
      </c>
      <c r="DB6" s="21">
        <f t="shared" si="11"/>
        <v>95.95</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29.24</v>
      </c>
      <c r="DJ6" s="21">
        <f t="shared" ref="DJ6:DR6" si="12">IF(DJ7="",NA(),DJ7)</f>
        <v>32.520000000000003</v>
      </c>
      <c r="DK6" s="21">
        <f t="shared" si="12"/>
        <v>35.799999999999997</v>
      </c>
      <c r="DL6" s="21">
        <f t="shared" si="12"/>
        <v>39.08</v>
      </c>
      <c r="DM6" s="21">
        <f t="shared" si="12"/>
        <v>42.36</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162108</v>
      </c>
      <c r="D7" s="23">
        <v>46</v>
      </c>
      <c r="E7" s="23">
        <v>18</v>
      </c>
      <c r="F7" s="23">
        <v>0</v>
      </c>
      <c r="G7" s="23">
        <v>0</v>
      </c>
      <c r="H7" s="23" t="s">
        <v>96</v>
      </c>
      <c r="I7" s="23" t="s">
        <v>97</v>
      </c>
      <c r="J7" s="23" t="s">
        <v>98</v>
      </c>
      <c r="K7" s="23" t="s">
        <v>99</v>
      </c>
      <c r="L7" s="23" t="s">
        <v>100</v>
      </c>
      <c r="M7" s="23" t="s">
        <v>101</v>
      </c>
      <c r="N7" s="24" t="s">
        <v>102</v>
      </c>
      <c r="O7" s="24">
        <v>-13.68</v>
      </c>
      <c r="P7" s="24">
        <v>0.15</v>
      </c>
      <c r="Q7" s="24">
        <v>100</v>
      </c>
      <c r="R7" s="24">
        <v>3960</v>
      </c>
      <c r="S7" s="24">
        <v>48624</v>
      </c>
      <c r="T7" s="24">
        <v>668.64</v>
      </c>
      <c r="U7" s="24">
        <v>72.72</v>
      </c>
      <c r="V7" s="24">
        <v>74</v>
      </c>
      <c r="W7" s="24">
        <v>0.02</v>
      </c>
      <c r="X7" s="24">
        <v>3700</v>
      </c>
      <c r="Y7" s="24">
        <v>47.78</v>
      </c>
      <c r="Z7" s="24">
        <v>62.45</v>
      </c>
      <c r="AA7" s="24">
        <v>62.94</v>
      </c>
      <c r="AB7" s="24">
        <v>64.180000000000007</v>
      </c>
      <c r="AC7" s="24">
        <v>88.93</v>
      </c>
      <c r="AD7" s="24">
        <v>93.44</v>
      </c>
      <c r="AE7" s="24">
        <v>90.02</v>
      </c>
      <c r="AF7" s="24">
        <v>93.76</v>
      </c>
      <c r="AG7" s="24">
        <v>95.33</v>
      </c>
      <c r="AH7" s="24">
        <v>92.17</v>
      </c>
      <c r="AI7" s="24">
        <v>98.81</v>
      </c>
      <c r="AJ7" s="24">
        <v>1211.8599999999999</v>
      </c>
      <c r="AK7" s="24">
        <v>1383.97</v>
      </c>
      <c r="AL7" s="24">
        <v>1609.91</v>
      </c>
      <c r="AM7" s="24">
        <v>2093.56</v>
      </c>
      <c r="AN7" s="24">
        <v>1794.11</v>
      </c>
      <c r="AO7" s="24">
        <v>123.58</v>
      </c>
      <c r="AP7" s="24">
        <v>221.28</v>
      </c>
      <c r="AQ7" s="24">
        <v>173.09</v>
      </c>
      <c r="AR7" s="24">
        <v>162.82</v>
      </c>
      <c r="AS7" s="24">
        <v>193.62</v>
      </c>
      <c r="AT7" s="24">
        <v>102.81</v>
      </c>
      <c r="AU7" s="24">
        <v>2.33</v>
      </c>
      <c r="AV7" s="24">
        <v>-129.29</v>
      </c>
      <c r="AW7" s="24">
        <v>-389.75</v>
      </c>
      <c r="AX7" s="24">
        <v>-518.45000000000005</v>
      </c>
      <c r="AY7" s="24">
        <v>-549.38</v>
      </c>
      <c r="AZ7" s="24">
        <v>172.39</v>
      </c>
      <c r="BA7" s="24">
        <v>113.42</v>
      </c>
      <c r="BB7" s="24">
        <v>117.39</v>
      </c>
      <c r="BC7" s="24">
        <v>125.61</v>
      </c>
      <c r="BD7" s="24">
        <v>67.75</v>
      </c>
      <c r="BE7" s="24">
        <v>112.2</v>
      </c>
      <c r="BF7" s="24">
        <v>1228.49</v>
      </c>
      <c r="BG7" s="24">
        <v>633.36</v>
      </c>
      <c r="BH7" s="24">
        <v>635.41</v>
      </c>
      <c r="BI7" s="24">
        <v>673.81</v>
      </c>
      <c r="BJ7" s="24">
        <v>667.17</v>
      </c>
      <c r="BK7" s="24">
        <v>407.42</v>
      </c>
      <c r="BL7" s="24">
        <v>386.46</v>
      </c>
      <c r="BM7" s="24">
        <v>421.25</v>
      </c>
      <c r="BN7" s="24">
        <v>398.42</v>
      </c>
      <c r="BO7" s="24">
        <v>393.35</v>
      </c>
      <c r="BP7" s="24">
        <v>310.14</v>
      </c>
      <c r="BQ7" s="24">
        <v>33.450000000000003</v>
      </c>
      <c r="BR7" s="24">
        <v>50.7</v>
      </c>
      <c r="BS7" s="24">
        <v>49.32</v>
      </c>
      <c r="BT7" s="24">
        <v>48.34</v>
      </c>
      <c r="BU7" s="24">
        <v>100.28</v>
      </c>
      <c r="BV7" s="24">
        <v>57.08</v>
      </c>
      <c r="BW7" s="24">
        <v>55.85</v>
      </c>
      <c r="BX7" s="24">
        <v>53.23</v>
      </c>
      <c r="BY7" s="24">
        <v>50.7</v>
      </c>
      <c r="BZ7" s="24">
        <v>48.13</v>
      </c>
      <c r="CA7" s="24">
        <v>57.71</v>
      </c>
      <c r="CB7" s="24">
        <v>662.53</v>
      </c>
      <c r="CC7" s="24">
        <v>442.04</v>
      </c>
      <c r="CD7" s="24">
        <v>467.72</v>
      </c>
      <c r="CE7" s="24">
        <v>372.5</v>
      </c>
      <c r="CF7" s="24">
        <v>230.49</v>
      </c>
      <c r="CG7" s="24">
        <v>286.86</v>
      </c>
      <c r="CH7" s="24">
        <v>287.91000000000003</v>
      </c>
      <c r="CI7" s="24">
        <v>283.3</v>
      </c>
      <c r="CJ7" s="24">
        <v>289.81</v>
      </c>
      <c r="CK7" s="24">
        <v>301.54000000000002</v>
      </c>
      <c r="CL7" s="24">
        <v>286.17</v>
      </c>
      <c r="CM7" s="24">
        <v>51.72</v>
      </c>
      <c r="CN7" s="24">
        <v>48.28</v>
      </c>
      <c r="CO7" s="24">
        <v>44.83</v>
      </c>
      <c r="CP7" s="24">
        <v>48.28</v>
      </c>
      <c r="CQ7" s="24">
        <v>44.83</v>
      </c>
      <c r="CR7" s="24">
        <v>57.22</v>
      </c>
      <c r="CS7" s="24">
        <v>54.93</v>
      </c>
      <c r="CT7" s="24">
        <v>55.96</v>
      </c>
      <c r="CU7" s="24">
        <v>56.45</v>
      </c>
      <c r="CV7" s="24">
        <v>58.26</v>
      </c>
      <c r="CW7" s="24">
        <v>56.8</v>
      </c>
      <c r="CX7" s="24">
        <v>96.43</v>
      </c>
      <c r="CY7" s="24">
        <v>96.25</v>
      </c>
      <c r="CZ7" s="24">
        <v>96</v>
      </c>
      <c r="DA7" s="24">
        <v>95.95</v>
      </c>
      <c r="DB7" s="24">
        <v>95.95</v>
      </c>
      <c r="DC7" s="24">
        <v>67.290000000000006</v>
      </c>
      <c r="DD7" s="24">
        <v>65.569999999999993</v>
      </c>
      <c r="DE7" s="24">
        <v>60.12</v>
      </c>
      <c r="DF7" s="24">
        <v>54.99</v>
      </c>
      <c r="DG7" s="24">
        <v>66.430000000000007</v>
      </c>
      <c r="DH7" s="24">
        <v>83.38</v>
      </c>
      <c r="DI7" s="24">
        <v>29.24</v>
      </c>
      <c r="DJ7" s="24">
        <v>32.520000000000003</v>
      </c>
      <c r="DK7" s="24">
        <v>35.799999999999997</v>
      </c>
      <c r="DL7" s="24">
        <v>39.08</v>
      </c>
      <c r="DM7" s="24">
        <v>42.36</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2023-01-19T02:59:08Z</dcterms:modified>
</cp:coreProperties>
</file>