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10射水市\下水道（法適用）\"/>
    </mc:Choice>
  </mc:AlternateContent>
  <xr:revisionPtr revIDLastSave="0" documentId="13_ncr:1_{254CC20A-4315-4906-A025-04391578C338}" xr6:coauthVersionLast="36" xr6:coauthVersionMax="36" xr10:uidLastSave="{00000000-0000-0000-0000-000000000000}"/>
  <workbookProtection workbookAlgorithmName="SHA-512" workbookHashValue="6AodDwhXP3VRVv/YdBP82sDKcdSp05GlmUdtfdCZNyjL4MFYxBOfYEbGn/5CrXfAZBfuI0l84tZQC4+n4trMxw==" workbookSaltValue="dWWwShjaAvgMoyY3Jp+Dp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W10" i="4"/>
  <c r="P10" i="4"/>
  <c r="B10" i="4"/>
  <c r="BB8" i="4"/>
  <c r="AT8" i="4"/>
  <c r="AD8" i="4"/>
  <c r="W8" i="4"/>
  <c r="B8" i="4"/>
  <c r="B6" i="4"/>
</calcChain>
</file>

<file path=xl/sharedStrings.xml><?xml version="1.0" encoding="utf-8"?>
<sst xmlns="http://schemas.openxmlformats.org/spreadsheetml/2006/main" count="232" uniqueCount="118">
  <si>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</si>
  <si>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</si>
  <si>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</si>
  <si>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</si>
  <si>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</si>
  <si>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</si>
  <si>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</si>
  <si>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</si>
  <si>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</si>
  <si>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</si>
  <si>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</si>
  <si>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</si>
  <si>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</si>
  <si>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</si>
  <si>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</si>
  <si>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</si>
  <si>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</si>
  <si>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</si>
  <si>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</si>
  <si>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</si>
  <si>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</si>
  <si>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</si>
  <si>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</si>
  <si>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</si>
  <si>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</si>
  <si>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</si>
  <si>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</si>
  <si>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</si>
  <si>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</si>
  <si>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</si>
  <si>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</si>
  <si>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</si>
  <si>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</si>
  <si>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</si>
  <si>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</si>
  <si>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</si>
  <si>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</si>
  <si>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</si>
  <si>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</si>
  <si>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</si>
  <si>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</si>
  <si>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</si>
  <si>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</si>
  <si>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</si>
  <si>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</si>
  <si>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</si>
  <si>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</si>
  <si>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</si>
  <si>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</si>
  <si>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</si>
  <si>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</si>
  <si>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</si>
  <si>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</si>
  <si>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</si>
  <si>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</si>
  <si>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</si>
  <si>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</si>
  <si>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</si>
  <si>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</si>
  <si>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</si>
  <si>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</si>
  <si>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</si>
  <si>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</si>
  <si>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</si>
  <si>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</si>
  <si>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</si>
  <si>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</si>
  <si>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</si>
  <si>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</si>
  <si>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</si>
  <si>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</si>
  <si>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</si>
  <si>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</si>
  <si>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</si>
  <si>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</si>
  <si>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</si>
  <si>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</si>
  <si>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</si>
  <si>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</si>
  <si>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</si>
  <si>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</si>
  <si>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</si>
  <si>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</si>
  <si>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</si>
  <si>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</si>
  <si>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</si>
  <si>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</si>
  <si>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</si>
  <si>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</si>
  <si>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</si>
  <si>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</si>
  <si>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</si>
  <si>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</si>
  <si>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</si>
  <si>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</si>
  <si>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</si>
  <si>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</si>
  <si>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</si>
  <si>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</si>
  <si>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</si>
  <si>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</si>
  <si>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</si>
  <si>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</si>
  <si>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</si>
  <si>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</si>
  <si>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</si>
  <si>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</si>
  <si>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</si>
  <si>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</si>
  <si>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</si>
  <si>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</si>
  <si>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</si>
  <si>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</si>
  <si>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</si>
  <si>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</si>
  <si>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・不明水が多いため、有収率が低い。更新投資を進めることで有収率を向上させることが求められる。
・経営戦略の策定状況（策定済）</t>
    <phoneticPr fontId="4"/>
  </si>
  <si>
    <t xml:space="preserve">・経常収支比率は100%以上となっているが、今後は老朽した管の更新投資の増加により、減価償却費の大幅な増額が見込まれており悪化することが考えられる。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・企業債残高対事業規模比率は前年度よりも減少している。今後も企業債は減少する傾向にあるが、耐用年数を超えた管を更新するための企業債が増えることが想定される。
・経費回収率は100パーセントとなっているが、これは公費負担の適正化による下水道事業会計が負担する経費の減少が理由である。しかし、依然として使用料収入で賄えない経費があるためその節減に努める必要がある。
・汚水処理原価は、ほぼ横ばいである。今後は節水等の影響により有収水量が減少することが想定されるため、経費の節減に努める必要がある。
・施設利用率が0%となっているのは、太閤山浄化センターを廃止して神通川左岸流域下水道に接続したためである。
・水洗化率は前年度よりも向上している。今後も接続促進に努める必要がある。   </t>
    <rPh sb="373" eb="374">
      <t>ヨコ</t>
    </rPh>
    <rPh sb="446" eb="449">
      <t>タイコウヤマ</t>
    </rPh>
    <rPh sb="449" eb="451">
      <t>ジョウカ</t>
    </rPh>
    <rPh sb="456" eb="458">
      <t>ハイシ</t>
    </rPh>
    <rPh sb="460" eb="463">
      <t>ジンヅウカワ</t>
    </rPh>
    <rPh sb="463" eb="465">
      <t>サガン</t>
    </rPh>
    <rPh sb="465" eb="467">
      <t>リュウイキ</t>
    </rPh>
    <rPh sb="467" eb="470">
      <t>ゲスイドウ</t>
    </rPh>
    <rPh sb="471" eb="473">
      <t>セツゾク</t>
    </rPh>
    <phoneticPr fontId="4"/>
  </si>
  <si>
    <t>・有形固定資産減価償却率は前年度よりも増加しており、老朽化が進行している。今後耐用年数を迎える資産が多く、計画的に更新投資を行う必要がある。
・管渠老朽化率は、ほぼ横ばいである。これは事業開始前に構築した管渠の多くが前年度に耐用年数を迎えたことが理由である。今後はストックマネジメント計画に基づき、計画的に改築・更新を進めていく必要がある。
・管渠改善率は、計画的にしていた工事が順調に進み、昨年度よりも増加した。しかし、今後は事業開始前に構築した管渠の多くが耐用年数を迎えることから、更新の規模を増加する必要がある。</t>
    <rPh sb="179" eb="181">
      <t>ケイカク</t>
    </rPh>
    <rPh sb="181" eb="182">
      <t>テキ</t>
    </rPh>
    <rPh sb="187" eb="189">
      <t>コウジ</t>
    </rPh>
    <rPh sb="190" eb="192">
      <t>ジュンチョウ</t>
    </rPh>
    <rPh sb="193" eb="194">
      <t>スス</t>
    </rPh>
    <rPh sb="196" eb="199">
      <t>サクネンド</t>
    </rPh>
    <rPh sb="202" eb="20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</si>
</sst>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0.38</c:v>
                </c:pt>
                <c:pt idx="1">
                  <c:v>0.41</c:v>
                </c:pt>
                <c:pt idx="2">
                  <c:v>0.19</c:v>
                </c:pt>
                <c:pt idx="3">
                  <c:v>0.04</c:v>
                </c:pt>
                <c:pt idx="4">
                  <c:v>0.32</c:v>
                </c:pt>
              </c:numCache>
            </c:numRef>
          </c:val>
          <c:extLst>
            <c:ext xmlns:c16="http://schemas.microsoft.com/office/drawing/2014/chart" uri="{C3380CC4-5D6E-409C-BE32-E72D297353CC}">
              <c16:uniqueId val="{00000000-2F9E-4B37-8A07-DCD7C9FE52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2F9E-4B37-8A07-DCD7C9FE52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57.98</c:v>
                </c:pt>
                <c:pt idx="1">
                  <c:v>52.3</c:v>
                </c:pt>
                <c:pt idx="2">
                  <c:v>48.94</c:v>
                </c:pt>
                <c:pt idx="3">
                  <c:v>50.1</c:v>
                </c:pt>
                <c:pt idx="4">
                  <c:v>0</c:v>
                </c:pt>
              </c:numCache>
            </c:numRef>
          </c:val>
          <c:extLst>
            <c:ext xmlns:c16="http://schemas.microsoft.com/office/drawing/2014/chart" uri="{C3380CC4-5D6E-409C-BE32-E72D297353CC}">
              <c16:uniqueId val="{00000000-1E4A-42BD-B0DB-B2CC4F806F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1E4A-42BD-B0DB-B2CC4F806F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93.9</c:v>
                </c:pt>
                <c:pt idx="1">
                  <c:v>94.21</c:v>
                </c:pt>
                <c:pt idx="2">
                  <c:v>94.67</c:v>
                </c:pt>
                <c:pt idx="3">
                  <c:v>95.07</c:v>
                </c:pt>
                <c:pt idx="4">
                  <c:v>95.18</c:v>
                </c:pt>
              </c:numCache>
            </c:numRef>
          </c:val>
          <c:extLst>
            <c:ext xmlns:c16="http://schemas.microsoft.com/office/drawing/2014/chart" uri="{C3380CC4-5D6E-409C-BE32-E72D297353CC}">
              <c16:uniqueId val="{00000000-A412-43BB-9AB9-395F60AC2A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A412-43BB-9AB9-395F60AC2A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103.83</c:v>
                </c:pt>
                <c:pt idx="1">
                  <c:v>103.59</c:v>
                </c:pt>
                <c:pt idx="2">
                  <c:v>104.68</c:v>
                </c:pt>
                <c:pt idx="3">
                  <c:v>105.07</c:v>
                </c:pt>
                <c:pt idx="4">
                  <c:v>104.67</c:v>
                </c:pt>
              </c:numCache>
            </c:numRef>
          </c:val>
          <c:extLst>
            <c:ext xmlns:c16="http://schemas.microsoft.com/office/drawing/2014/chart" uri="{C3380CC4-5D6E-409C-BE32-E72D297353CC}">
              <c16:uniqueId val="{00000000-C5B2-462B-BF12-36D519C473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C5B2-462B-BF12-36D519C473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15.69</c:v>
                </c:pt>
                <c:pt idx="1">
                  <c:v>17.559999999999999</c:v>
                </c:pt>
                <c:pt idx="2">
                  <c:v>18.670000000000002</c:v>
                </c:pt>
                <c:pt idx="3">
                  <c:v>21.07</c:v>
                </c:pt>
                <c:pt idx="4">
                  <c:v>23.26</c:v>
                </c:pt>
              </c:numCache>
            </c:numRef>
          </c:val>
          <c:extLst>
            <c:ext xmlns:c16="http://schemas.microsoft.com/office/drawing/2014/chart" uri="{C3380CC4-5D6E-409C-BE32-E72D297353CC}">
              <c16:uniqueId val="{00000000-5CFC-4722-B11C-A162D72601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5CFC-4722-B11C-A162D72601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0.04</c:v>
                </c:pt>
                <c:pt idx="1">
                  <c:v>0.04</c:v>
                </c:pt>
                <c:pt idx="2">
                  <c:v>9.27</c:v>
                </c:pt>
                <c:pt idx="3">
                  <c:v>9.2799999999999994</c:v>
                </c:pt>
                <c:pt idx="4">
                  <c:v>9.31</c:v>
                </c:pt>
              </c:numCache>
            </c:numRef>
          </c:val>
          <c:extLst>
            <c:ext xmlns:c16="http://schemas.microsoft.com/office/drawing/2014/chart" uri="{C3380CC4-5D6E-409C-BE32-E72D297353CC}">
              <c16:uniqueId val="{00000000-7AB0-4616-B257-4491CAB4AE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7AB0-4616-B257-4491CAB4AE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F1-4045-B0FB-5EE991955E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B2F1-4045-B0FB-5EE991955E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69.930000000000007</c:v>
                </c:pt>
                <c:pt idx="1">
                  <c:v>55.25</c:v>
                </c:pt>
                <c:pt idx="2">
                  <c:v>53.58</c:v>
                </c:pt>
                <c:pt idx="3">
                  <c:v>44.32</c:v>
                </c:pt>
                <c:pt idx="4">
                  <c:v>40.22</c:v>
                </c:pt>
              </c:numCache>
            </c:numRef>
          </c:val>
          <c:extLst>
            <c:ext xmlns:c16="http://schemas.microsoft.com/office/drawing/2014/chart" uri="{C3380CC4-5D6E-409C-BE32-E72D297353CC}">
              <c16:uniqueId val="{00000000-52B3-44A9-AD38-CB6CEEAEA8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52B3-44A9-AD38-CB6CEEAEA8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665.45</c:v>
                </c:pt>
                <c:pt idx="1">
                  <c:v>703.68</c:v>
                </c:pt>
                <c:pt idx="2">
                  <c:v>625.89</c:v>
                </c:pt>
                <c:pt idx="3">
                  <c:v>545.04999999999995</c:v>
                </c:pt>
                <c:pt idx="4">
                  <c:v>505.67</c:v>
                </c:pt>
              </c:numCache>
            </c:numRef>
          </c:val>
          <c:extLst>
            <c:ext xmlns:c16="http://schemas.microsoft.com/office/drawing/2014/chart" uri="{C3380CC4-5D6E-409C-BE32-E72D297353CC}">
              <c16:uniqueId val="{00000000-C890-4CDB-BB7B-890A3F5771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C890-4CDB-BB7B-890A3F5771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3B9-4392-A45F-B9D6A3C4F4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53B9-4392-A45F-B9D6A3C4F4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155.16999999999999</c:v>
                </c:pt>
                <c:pt idx="1">
                  <c:v>155.44999999999999</c:v>
                </c:pt>
                <c:pt idx="2">
                  <c:v>155.96</c:v>
                </c:pt>
                <c:pt idx="3">
                  <c:v>155.59</c:v>
                </c:pt>
                <c:pt idx="4">
                  <c:v>155.36000000000001</c:v>
                </c:pt>
              </c:numCache>
            </c:numRef>
          </c:val>
          <c:extLst>
            <c:ext xmlns:c16="http://schemas.microsoft.com/office/drawing/2014/chart" uri="{C3380CC4-5D6E-409C-BE32-E72D297353CC}">
              <c16:uniqueId val="{00000000-EB3F-461E-BBF6-052F729851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EB3F-461E-BBF6-052F729851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射水市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91780</v>
      </c>
      <c r="AM8" s="42"/>
      <c r="AN8" s="42"/>
      <c r="AO8" s="42"/>
      <c r="AP8" s="42"/>
      <c r="AQ8" s="42"/>
      <c r="AR8" s="42"/>
      <c r="AS8" s="42"/>
      <c r="AT8" s="35">
        <f>データ!T6</f>
        <v>109.44</v>
      </c>
      <c r="AU8" s="35"/>
      <c r="AV8" s="35"/>
      <c r="AW8" s="35"/>
      <c r="AX8" s="35"/>
      <c r="AY8" s="35"/>
      <c r="AZ8" s="35"/>
      <c r="BA8" s="35"/>
      <c r="BB8" s="35">
        <f>データ!U6</f>
        <v>838.63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55.27</v>
      </c>
      <c r="J10" s="35"/>
      <c r="K10" s="35"/>
      <c r="L10" s="35"/>
      <c r="M10" s="35"/>
      <c r="N10" s="35"/>
      <c r="O10" s="35"/>
      <c r="P10" s="35">
        <f>データ!P6</f>
        <v>69.77</v>
      </c>
      <c r="Q10" s="35"/>
      <c r="R10" s="35"/>
      <c r="S10" s="35"/>
      <c r="T10" s="35"/>
      <c r="U10" s="35"/>
      <c r="V10" s="35"/>
      <c r="W10" s="35">
        <f>データ!Q6</f>
        <v>72.59</v>
      </c>
      <c r="X10" s="35"/>
      <c r="Y10" s="35"/>
      <c r="Z10" s="35"/>
      <c r="AA10" s="35"/>
      <c r="AB10" s="35"/>
      <c r="AC10" s="35"/>
      <c r="AD10" s="42">
        <f>データ!R6</f>
        <v>3190</v>
      </c>
      <c r="AE10" s="42"/>
      <c r="AF10" s="42"/>
      <c r="AG10" s="42"/>
      <c r="AH10" s="42"/>
      <c r="AI10" s="42"/>
      <c r="AJ10" s="42"/>
      <c r="AK10" s="2"/>
      <c r="AL10" s="42">
        <f>データ!V6</f>
        <v>63813</v>
      </c>
      <c r="AM10" s="42"/>
      <c r="AN10" s="42"/>
      <c r="AO10" s="42"/>
      <c r="AP10" s="42"/>
      <c r="AQ10" s="42"/>
      <c r="AR10" s="42"/>
      <c r="AS10" s="42"/>
      <c r="AT10" s="35">
        <f>データ!W6</f>
        <v>17.100000000000001</v>
      </c>
      <c r="AU10" s="35"/>
      <c r="AV10" s="35"/>
      <c r="AW10" s="35"/>
      <c r="AX10" s="35"/>
      <c r="AY10" s="35"/>
      <c r="AZ10" s="35"/>
      <c r="BA10" s="35"/>
      <c r="BB10" s="35">
        <f>データ!X6</f>
        <v>3731.75</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4"/>
      <c r="BM60" s="75"/>
      <c r="BN60" s="75"/>
      <c r="BO60" s="75"/>
      <c r="BP60" s="75"/>
      <c r="BQ60" s="75"/>
      <c r="BR60" s="75"/>
      <c r="BS60" s="75"/>
      <c r="BT60" s="75"/>
      <c r="BU60" s="75"/>
      <c r="BV60" s="75"/>
      <c r="BW60" s="75"/>
      <c r="BX60" s="75"/>
      <c r="BY60" s="75"/>
      <c r="BZ60" s="76"/>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yh55qGNBv2faRGC6LHDjleC8LXuynfA1i/llhmDcS0Q16gV9nrxQpBFFiwke6AGY6uLysLeDATZnHrPccr0Hg==" saltValue="7AFGzYw8NK1Ouyn9ELAb3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162116</v>
      </c>
      <c r="D6" s="19">
        <f t="shared" si="3"/>
        <v>46</v>
      </c>
      <c r="E6" s="19">
        <f t="shared" si="3"/>
        <v>17</v>
      </c>
      <c r="F6" s="19">
        <f t="shared" si="3"/>
        <v>1</v>
      </c>
      <c r="G6" s="19">
        <f t="shared" si="3"/>
        <v>0</v>
      </c>
      <c r="H6" s="19" t="str">
        <f t="shared" si="3"/>
        <v>富山県　射水市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55.27</v>
      </c>
      <c r="P6" s="20">
        <f t="shared" si="3"/>
        <v>69.77</v>
      </c>
      <c r="Q6" s="20">
        <f t="shared" si="3"/>
        <v>72.59</v>
      </c>
      <c r="R6" s="20">
        <f t="shared" si="3"/>
        <v>3190</v>
      </c>
      <c r="S6" s="20">
        <f t="shared" si="3"/>
        <v>91780</v>
      </c>
      <c r="T6" s="20">
        <f t="shared" si="3"/>
        <v>109.44</v>
      </c>
      <c r="U6" s="20">
        <f t="shared" si="3"/>
        <v>838.63</v>
      </c>
      <c r="V6" s="20">
        <f t="shared" si="3"/>
        <v>63813</v>
      </c>
      <c r="W6" s="20">
        <f t="shared" si="3"/>
        <v>17.100000000000001</v>
      </c>
      <c r="X6" s="20">
        <f t="shared" si="3"/>
        <v>3731.75</v>
      </c>
      <c r="Y6" s="21">
        <f>IF(Y7="",NA(),Y7)</f>
        <v>103.83</v>
      </c>
      <c r="Z6" s="21">
        <f t="shared" ref="Z6:AH6" si="4">IF(Z7="",NA(),Z7)</f>
        <v>103.59</v>
      </c>
      <c r="AA6" s="21">
        <f t="shared" si="4"/>
        <v>104.68</v>
      </c>
      <c r="AB6" s="21">
        <f t="shared" si="4"/>
        <v>105.07</v>
      </c>
      <c r="AC6" s="21">
        <f t="shared" si="4"/>
        <v>104.67</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69.930000000000007</v>
      </c>
      <c r="AV6" s="21">
        <f t="shared" ref="AV6:BD6" si="6">IF(AV7="",NA(),AV7)</f>
        <v>55.25</v>
      </c>
      <c r="AW6" s="21">
        <f t="shared" si="6"/>
        <v>53.58</v>
      </c>
      <c r="AX6" s="21">
        <f t="shared" si="6"/>
        <v>44.32</v>
      </c>
      <c r="AY6" s="21">
        <f t="shared" si="6"/>
        <v>40.22</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665.45</v>
      </c>
      <c r="BG6" s="21">
        <f t="shared" ref="BG6:BO6" si="7">IF(BG7="",NA(),BG7)</f>
        <v>703.68</v>
      </c>
      <c r="BH6" s="21">
        <f t="shared" si="7"/>
        <v>625.89</v>
      </c>
      <c r="BI6" s="21">
        <f t="shared" si="7"/>
        <v>545.04999999999995</v>
      </c>
      <c r="BJ6" s="21">
        <f t="shared" si="7"/>
        <v>505.67</v>
      </c>
      <c r="BK6" s="21">
        <f t="shared" si="7"/>
        <v>799.41</v>
      </c>
      <c r="BL6" s="21">
        <f t="shared" si="7"/>
        <v>820.36</v>
      </c>
      <c r="BM6" s="21">
        <f t="shared" si="7"/>
        <v>847.44</v>
      </c>
      <c r="BN6" s="21">
        <f t="shared" si="7"/>
        <v>857.88</v>
      </c>
      <c r="BO6" s="21">
        <f t="shared" si="7"/>
        <v>825.1</v>
      </c>
      <c r="BP6" s="20" t="str">
        <f>IF(BP7="","",IF(BP7="-","【-】","【"&amp;SUBSTITUTE(TEXT(BP7,"#,##0.00"),"-","△")&amp;"】"))</f>
        <v>【669.12】</v>
      </c>
      <c r="BQ6" s="21">
        <f>IF(BQ7="",NA(),BQ7)</f>
        <v>100</v>
      </c>
      <c r="BR6" s="21">
        <f t="shared" ref="BR6:BZ6" si="8">IF(BR7="",NA(),BR7)</f>
        <v>100</v>
      </c>
      <c r="BS6" s="21">
        <f t="shared" si="8"/>
        <v>100</v>
      </c>
      <c r="BT6" s="21">
        <f t="shared" si="8"/>
        <v>100</v>
      </c>
      <c r="BU6" s="21">
        <f t="shared" si="8"/>
        <v>100</v>
      </c>
      <c r="BV6" s="21">
        <f t="shared" si="8"/>
        <v>96.54</v>
      </c>
      <c r="BW6" s="21">
        <f t="shared" si="8"/>
        <v>95.4</v>
      </c>
      <c r="BX6" s="21">
        <f t="shared" si="8"/>
        <v>94.69</v>
      </c>
      <c r="BY6" s="21">
        <f t="shared" si="8"/>
        <v>94.97</v>
      </c>
      <c r="BZ6" s="21">
        <f t="shared" si="8"/>
        <v>97.07</v>
      </c>
      <c r="CA6" s="20" t="str">
        <f>IF(CA7="","",IF(CA7="-","【-】","【"&amp;SUBSTITUTE(TEXT(CA7,"#,##0.00"),"-","△")&amp;"】"))</f>
        <v>【99.73】</v>
      </c>
      <c r="CB6" s="21">
        <f>IF(CB7="",NA(),CB7)</f>
        <v>155.16999999999999</v>
      </c>
      <c r="CC6" s="21">
        <f t="shared" ref="CC6:CK6" si="9">IF(CC7="",NA(),CC7)</f>
        <v>155.44999999999999</v>
      </c>
      <c r="CD6" s="21">
        <f t="shared" si="9"/>
        <v>155.96</v>
      </c>
      <c r="CE6" s="21">
        <f t="shared" si="9"/>
        <v>155.59</v>
      </c>
      <c r="CF6" s="21">
        <f t="shared" si="9"/>
        <v>155.36000000000001</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57.98</v>
      </c>
      <c r="CN6" s="21">
        <f t="shared" ref="CN6:CV6" si="10">IF(CN7="",NA(),CN7)</f>
        <v>52.3</v>
      </c>
      <c r="CO6" s="21">
        <f t="shared" si="10"/>
        <v>48.94</v>
      </c>
      <c r="CP6" s="21">
        <f t="shared" si="10"/>
        <v>50.1</v>
      </c>
      <c r="CQ6" s="21" t="str">
        <f t="shared" si="10"/>
        <v>-</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93.9</v>
      </c>
      <c r="CY6" s="21">
        <f t="shared" ref="CY6:DG6" si="11">IF(CY7="",NA(),CY7)</f>
        <v>94.21</v>
      </c>
      <c r="CZ6" s="21">
        <f t="shared" si="11"/>
        <v>94.67</v>
      </c>
      <c r="DA6" s="21">
        <f t="shared" si="11"/>
        <v>95.07</v>
      </c>
      <c r="DB6" s="21">
        <f t="shared" si="11"/>
        <v>95.18</v>
      </c>
      <c r="DC6" s="21">
        <f t="shared" si="11"/>
        <v>92.3</v>
      </c>
      <c r="DD6" s="21">
        <f t="shared" si="11"/>
        <v>92.55</v>
      </c>
      <c r="DE6" s="21">
        <f t="shared" si="11"/>
        <v>92.62</v>
      </c>
      <c r="DF6" s="21">
        <f t="shared" si="11"/>
        <v>92.72</v>
      </c>
      <c r="DG6" s="21">
        <f t="shared" si="11"/>
        <v>92.88</v>
      </c>
      <c r="DH6" s="20" t="str">
        <f>IF(DH7="","",IF(DH7="-","【-】","【"&amp;SUBSTITUTE(TEXT(DH7,"#,##0.00"),"-","△")&amp;"】"))</f>
        <v>【95.72】</v>
      </c>
      <c r="DI6" s="21">
        <f>IF(DI7="",NA(),DI7)</f>
        <v>15.69</v>
      </c>
      <c r="DJ6" s="21">
        <f t="shared" ref="DJ6:DR6" si="12">IF(DJ7="",NA(),DJ7)</f>
        <v>17.559999999999999</v>
      </c>
      <c r="DK6" s="21">
        <f t="shared" si="12"/>
        <v>18.670000000000002</v>
      </c>
      <c r="DL6" s="21">
        <f t="shared" si="12"/>
        <v>21.07</v>
      </c>
      <c r="DM6" s="21">
        <f t="shared" si="12"/>
        <v>23.26</v>
      </c>
      <c r="DN6" s="21">
        <f t="shared" si="12"/>
        <v>25.61</v>
      </c>
      <c r="DO6" s="21">
        <f t="shared" si="12"/>
        <v>26.13</v>
      </c>
      <c r="DP6" s="21">
        <f t="shared" si="12"/>
        <v>26.36</v>
      </c>
      <c r="DQ6" s="21">
        <f t="shared" si="12"/>
        <v>23.79</v>
      </c>
      <c r="DR6" s="21">
        <f t="shared" si="12"/>
        <v>25.66</v>
      </c>
      <c r="DS6" s="20" t="str">
        <f>IF(DS7="","",IF(DS7="-","【-】","【"&amp;SUBSTITUTE(TEXT(DS7,"#,##0.00"),"-","△")&amp;"】"))</f>
        <v>【38.17】</v>
      </c>
      <c r="DT6" s="21">
        <f>IF(DT7="",NA(),DT7)</f>
        <v>0.04</v>
      </c>
      <c r="DU6" s="21">
        <f t="shared" ref="DU6:EC6" si="13">IF(DU7="",NA(),DU7)</f>
        <v>0.04</v>
      </c>
      <c r="DV6" s="21">
        <f t="shared" si="13"/>
        <v>9.27</v>
      </c>
      <c r="DW6" s="21">
        <f t="shared" si="13"/>
        <v>9.2799999999999994</v>
      </c>
      <c r="DX6" s="21">
        <f t="shared" si="13"/>
        <v>9.31</v>
      </c>
      <c r="DY6" s="21">
        <f t="shared" si="13"/>
        <v>1.07</v>
      </c>
      <c r="DZ6" s="21">
        <f t="shared" si="13"/>
        <v>1.03</v>
      </c>
      <c r="EA6" s="21">
        <f t="shared" si="13"/>
        <v>1.43</v>
      </c>
      <c r="EB6" s="21">
        <f t="shared" si="13"/>
        <v>1.22</v>
      </c>
      <c r="EC6" s="21">
        <f t="shared" si="13"/>
        <v>1.61</v>
      </c>
      <c r="ED6" s="20" t="str">
        <f>IF(ED7="","",IF(ED7="-","【-】","【"&amp;SUBSTITUTE(TEXT(ED7,"#,##0.00"),"-","△")&amp;"】"))</f>
        <v>【6.54】</v>
      </c>
      <c r="EE6" s="21">
        <f>IF(EE7="",NA(),EE7)</f>
        <v>0.38</v>
      </c>
      <c r="EF6" s="21">
        <f t="shared" ref="EF6:EN6" si="14">IF(EF7="",NA(),EF7)</f>
        <v>0.41</v>
      </c>
      <c r="EG6" s="21">
        <f t="shared" si="14"/>
        <v>0.19</v>
      </c>
      <c r="EH6" s="21">
        <f t="shared" si="14"/>
        <v>0.04</v>
      </c>
      <c r="EI6" s="21">
        <f t="shared" si="14"/>
        <v>0.32</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162116</v>
      </c>
      <c r="D7" s="23">
        <v>46</v>
      </c>
      <c r="E7" s="23">
        <v>17</v>
      </c>
      <c r="F7" s="23">
        <v>1</v>
      </c>
      <c r="G7" s="23">
        <v>0</v>
      </c>
      <c r="H7" s="23" t="s">
        <v>96</v>
      </c>
      <c r="I7" s="23" t="s">
        <v>97</v>
      </c>
      <c r="J7" s="23" t="s">
        <v>98</v>
      </c>
      <c r="K7" s="23" t="s">
        <v>99</v>
      </c>
      <c r="L7" s="23" t="s">
        <v>100</v>
      </c>
      <c r="M7" s="23" t="s">
        <v>101</v>
      </c>
      <c r="N7" s="24" t="s">
        <v>102</v>
      </c>
      <c r="O7" s="24">
        <v>55.27</v>
      </c>
      <c r="P7" s="24">
        <v>69.77</v>
      </c>
      <c r="Q7" s="24">
        <v>72.59</v>
      </c>
      <c r="R7" s="24">
        <v>3190</v>
      </c>
      <c r="S7" s="24">
        <v>91780</v>
      </c>
      <c r="T7" s="24">
        <v>109.44</v>
      </c>
      <c r="U7" s="24">
        <v>838.63</v>
      </c>
      <c r="V7" s="24">
        <v>63813</v>
      </c>
      <c r="W7" s="24">
        <v>17.100000000000001</v>
      </c>
      <c r="X7" s="24">
        <v>3731.75</v>
      </c>
      <c r="Y7" s="24">
        <v>103.83</v>
      </c>
      <c r="Z7" s="24">
        <v>103.59</v>
      </c>
      <c r="AA7" s="24">
        <v>104.68</v>
      </c>
      <c r="AB7" s="24">
        <v>105.07</v>
      </c>
      <c r="AC7" s="24">
        <v>104.67</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69.930000000000007</v>
      </c>
      <c r="AV7" s="24">
        <v>55.25</v>
      </c>
      <c r="AW7" s="24">
        <v>53.58</v>
      </c>
      <c r="AX7" s="24">
        <v>44.32</v>
      </c>
      <c r="AY7" s="24">
        <v>40.22</v>
      </c>
      <c r="AZ7" s="24">
        <v>78.45</v>
      </c>
      <c r="BA7" s="24">
        <v>76.31</v>
      </c>
      <c r="BB7" s="24">
        <v>68.180000000000007</v>
      </c>
      <c r="BC7" s="24">
        <v>67.930000000000007</v>
      </c>
      <c r="BD7" s="24">
        <v>68.53</v>
      </c>
      <c r="BE7" s="24">
        <v>71.39</v>
      </c>
      <c r="BF7" s="24">
        <v>665.45</v>
      </c>
      <c r="BG7" s="24">
        <v>703.68</v>
      </c>
      <c r="BH7" s="24">
        <v>625.89</v>
      </c>
      <c r="BI7" s="24">
        <v>545.04999999999995</v>
      </c>
      <c r="BJ7" s="24">
        <v>505.67</v>
      </c>
      <c r="BK7" s="24">
        <v>799.41</v>
      </c>
      <c r="BL7" s="24">
        <v>820.36</v>
      </c>
      <c r="BM7" s="24">
        <v>847.44</v>
      </c>
      <c r="BN7" s="24">
        <v>857.88</v>
      </c>
      <c r="BO7" s="24">
        <v>825.1</v>
      </c>
      <c r="BP7" s="24">
        <v>669.12</v>
      </c>
      <c r="BQ7" s="24">
        <v>100</v>
      </c>
      <c r="BR7" s="24">
        <v>100</v>
      </c>
      <c r="BS7" s="24">
        <v>100</v>
      </c>
      <c r="BT7" s="24">
        <v>100</v>
      </c>
      <c r="BU7" s="24">
        <v>100</v>
      </c>
      <c r="BV7" s="24">
        <v>96.54</v>
      </c>
      <c r="BW7" s="24">
        <v>95.4</v>
      </c>
      <c r="BX7" s="24">
        <v>94.69</v>
      </c>
      <c r="BY7" s="24">
        <v>94.97</v>
      </c>
      <c r="BZ7" s="24">
        <v>97.07</v>
      </c>
      <c r="CA7" s="24">
        <v>99.73</v>
      </c>
      <c r="CB7" s="24">
        <v>155.16999999999999</v>
      </c>
      <c r="CC7" s="24">
        <v>155.44999999999999</v>
      </c>
      <c r="CD7" s="24">
        <v>155.96</v>
      </c>
      <c r="CE7" s="24">
        <v>155.59</v>
      </c>
      <c r="CF7" s="24">
        <v>155.36000000000001</v>
      </c>
      <c r="CG7" s="24">
        <v>162.81</v>
      </c>
      <c r="CH7" s="24">
        <v>163.19999999999999</v>
      </c>
      <c r="CI7" s="24">
        <v>159.78</v>
      </c>
      <c r="CJ7" s="24">
        <v>159.49</v>
      </c>
      <c r="CK7" s="24">
        <v>157.81</v>
      </c>
      <c r="CL7" s="24">
        <v>134.97999999999999</v>
      </c>
      <c r="CM7" s="24">
        <v>57.98</v>
      </c>
      <c r="CN7" s="24">
        <v>52.3</v>
      </c>
      <c r="CO7" s="24">
        <v>48.94</v>
      </c>
      <c r="CP7" s="24">
        <v>50.1</v>
      </c>
      <c r="CQ7" s="24" t="s">
        <v>102</v>
      </c>
      <c r="CR7" s="24">
        <v>64.959999999999994</v>
      </c>
      <c r="CS7" s="24">
        <v>65.040000000000006</v>
      </c>
      <c r="CT7" s="24">
        <v>68.31</v>
      </c>
      <c r="CU7" s="24">
        <v>65.28</v>
      </c>
      <c r="CV7" s="24">
        <v>64.92</v>
      </c>
      <c r="CW7" s="24">
        <v>59.99</v>
      </c>
      <c r="CX7" s="24">
        <v>93.9</v>
      </c>
      <c r="CY7" s="24">
        <v>94.21</v>
      </c>
      <c r="CZ7" s="24">
        <v>94.67</v>
      </c>
      <c r="DA7" s="24">
        <v>95.07</v>
      </c>
      <c r="DB7" s="24">
        <v>95.18</v>
      </c>
      <c r="DC7" s="24">
        <v>92.3</v>
      </c>
      <c r="DD7" s="24">
        <v>92.55</v>
      </c>
      <c r="DE7" s="24">
        <v>92.62</v>
      </c>
      <c r="DF7" s="24">
        <v>92.72</v>
      </c>
      <c r="DG7" s="24">
        <v>92.88</v>
      </c>
      <c r="DH7" s="24">
        <v>95.72</v>
      </c>
      <c r="DI7" s="24">
        <v>15.69</v>
      </c>
      <c r="DJ7" s="24">
        <v>17.559999999999999</v>
      </c>
      <c r="DK7" s="24">
        <v>18.670000000000002</v>
      </c>
      <c r="DL7" s="24">
        <v>21.07</v>
      </c>
      <c r="DM7" s="24">
        <v>23.26</v>
      </c>
      <c r="DN7" s="24">
        <v>25.61</v>
      </c>
      <c r="DO7" s="24">
        <v>26.13</v>
      </c>
      <c r="DP7" s="24">
        <v>26.36</v>
      </c>
      <c r="DQ7" s="24">
        <v>23.79</v>
      </c>
      <c r="DR7" s="24">
        <v>25.66</v>
      </c>
      <c r="DS7" s="24">
        <v>38.17</v>
      </c>
      <c r="DT7" s="24">
        <v>0.04</v>
      </c>
      <c r="DU7" s="24">
        <v>0.04</v>
      </c>
      <c r="DV7" s="24">
        <v>9.27</v>
      </c>
      <c r="DW7" s="24">
        <v>9.2799999999999994</v>
      </c>
      <c r="DX7" s="24">
        <v>9.31</v>
      </c>
      <c r="DY7" s="24">
        <v>1.07</v>
      </c>
      <c r="DZ7" s="24">
        <v>1.03</v>
      </c>
      <c r="EA7" s="24">
        <v>1.43</v>
      </c>
      <c r="EB7" s="24">
        <v>1.22</v>
      </c>
      <c r="EC7" s="24">
        <v>1.61</v>
      </c>
      <c r="ED7" s="24">
        <v>6.54</v>
      </c>
      <c r="EE7" s="24">
        <v>0.38</v>
      </c>
      <c r="EF7" s="24">
        <v>0.41</v>
      </c>
      <c r="EG7" s="24">
        <v>0.19</v>
      </c>
      <c r="EH7" s="24">
        <v>0.04</v>
      </c>
      <c r="EI7" s="24">
        <v>0.32</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2023-01-11T23:26:42Z</cp:lastPrinted>
  <dcterms:modified xsi:type="dcterms:W3CDTF">2023-02-17T07:38:12Z</dcterms:modified>
</cp:coreProperties>
</file>