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0射水市\下水道（法適用）\"/>
    </mc:Choice>
  </mc:AlternateContent>
  <xr:revisionPtr revIDLastSave="0" documentId="13_ncr:1_{0081F6FD-372F-4C9B-B9DC-0D0E78B56D01}" xr6:coauthVersionLast="36" xr6:coauthVersionMax="36" xr10:uidLastSave="{00000000-0000-0000-0000-000000000000}"/>
  <workbookProtection workbookAlgorithmName="SHA-512" workbookHashValue="GzRqvxGIvJJb96xUtgY1VX7W2cpksQJ2CRmRCVkP+A8JPKQNH4jt5hwzCNQceFFra1JlZT4lN/bNx8iQu3WKDg==" workbookSaltValue="hEQO1lcGa89hm4pTl+hsj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W10" i="4"/>
  <c r="P10" i="4"/>
  <c r="BB8" i="4"/>
  <c r="AT8" i="4"/>
  <c r="W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<sst xmlns="http://schemas.openxmlformats.org/spreadsheetml/2006/main" count="231" uniqueCount="118">
  <si>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</si>
  <si>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</si>
  <si>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</si>
  <si>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</si>
  <si>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</si>
  <si>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</si>
  <si>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</si>
  <si>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</si>
  <si>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</si>
  <si>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</si>
  <si>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</si>
  <si>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</si>
  <si>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</si>
  <si>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</si>
  <si>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</si>
  <si>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</si>
  <si>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</si>
  <si>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</si>
  <si>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</si>
  <si>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</si>
  <si>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</si>
  <si>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</si>
  <si>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</si>
  <si>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</si>
  <si>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</si>
  <si>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</si>
  <si>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</si>
  <si>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</si>
  <si>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</si>
  <si>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</si>
  <si>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</si>
  <si>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</si>
  <si>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</si>
  <si>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</si>
  <si>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</si>
  <si>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</si>
  <si>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</si>
  <si>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</si>
  <si>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</si>
  <si>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</si>
  <si>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</si>
  <si>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</si>
  <si>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</si>
  <si>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</si>
  <si>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</si>
  <si>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</si>
  <si>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</si>
  <si>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</si>
  <si>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</si>
  <si>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</si>
  <si>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</si>
  <si>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</si>
  <si>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</si>
  <si>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</si>
  <si>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</si>
  <si>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</si>
  <si>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</si>
  <si>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</si>
  <si>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</si>
  <si>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</si>
  <si>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</si>
  <si>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</si>
  <si>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</si>
  <si>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</si>
  <si>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</si>
  <si>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</si>
  <si>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</si>
  <si>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</si>
  <si>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</si>
  <si>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</si>
  <si>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</si>
  <si>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</si>
  <si>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</si>
  <si>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</si>
  <si>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</si>
  <si>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</si>
  <si>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</si>
  <si>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</si>
  <si>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</si>
  <si>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</si>
  <si>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</si>
  <si>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</si>
  <si>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</si>
  <si>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</si>
  <si>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</si>
  <si>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</si>
  <si>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</si>
  <si>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</si>
  <si>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</si>
  <si>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</si>
  <si>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</si>
  <si>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</si>
  <si>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</si>
  <si>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</si>
  <si>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</si>
  <si>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</si>
  <si>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</si>
  <si>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</si>
  <si>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</si>
  <si>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</si>
  <si>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</si>
  <si>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</si>
  <si>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</si>
  <si>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</si>
  <si>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</si>
  <si>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</si>
  <si>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</si>
  <si>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</si>
  <si>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</si>
  <si>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</si>
  <si>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</si>
  <si>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</si>
  <si>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</si>
  <si>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</si>
  <si>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</si>
  <si>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・有形固定資産減価償却率は前年度よりも増加しており、老朽化が進行している。今後耐用年数を迎える資産が多く、計画的に更新投資を行う必要がある。
・管渠老朽化率は耐用年数を経過した管渠がないため、ゼロである。今後の更新にあたっては、人口動態や処理水量の推移を踏まえ、計画を立てる必要がある。
・管渠改善率は耐用年数を経過した管渠がないため、ゼロである。今後は管渠の老朽化に併せ、計画的な更新を行っていく必要がある。</t>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</si>
  <si>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・経営戦略の策定状況（策定済）</t>
    <phoneticPr fontId="4"/>
  </si>
  <si>
    <t>・経常収支比率は、企業債利息の逓減により前年度よりも改善している。今後もこの傾向が続くものと思われる。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・汚水処理原価は、ほぼ横ばいである。今後は節水等の影響により有収水量が減少することが想定されるため、経費の節減に努める必要がある。
・施設利用率は、前年度よりも減少している。今後は節水等による有収水量の減少が考えられ、これを踏まえて更新投資を検討する必要がある。
・水洗化率は前年度よりも向上している。今後も接続促進に努める必要がある。</t>
    <rPh sb="330" eb="331">
      <t>ヨコ</t>
    </rPh>
    <rPh sb="390" eb="391">
      <t>リツ</t>
    </rPh>
    <rPh sb="393" eb="396">
      <t>ゼンネンド</t>
    </rPh>
    <rPh sb="399" eb="40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</si>
</sst>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A8-4927-9FF0-F7A6D7FD05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5A8-4927-9FF0-F7A6D7FD05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71.5</c:v>
                </c:pt>
                <c:pt idx="1">
                  <c:v>72.25</c:v>
                </c:pt>
                <c:pt idx="2">
                  <c:v>78.63</c:v>
                </c:pt>
                <c:pt idx="3">
                  <c:v>90.88</c:v>
                </c:pt>
                <c:pt idx="4">
                  <c:v>73.38</c:v>
                </c:pt>
              </c:numCache>
            </c:numRef>
          </c:val>
          <c:extLst>
            <c:ext xmlns:c16="http://schemas.microsoft.com/office/drawing/2014/chart" uri="{C3380CC4-5D6E-409C-BE32-E72D297353CC}">
              <c16:uniqueId val="{00000000-5B4B-4303-978A-D2ADA583C5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5B4B-4303-978A-D2ADA583C5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88.95</c:v>
                </c:pt>
                <c:pt idx="1">
                  <c:v>89.79</c:v>
                </c:pt>
                <c:pt idx="2">
                  <c:v>91.04</c:v>
                </c:pt>
                <c:pt idx="3">
                  <c:v>91.68</c:v>
                </c:pt>
                <c:pt idx="4">
                  <c:v>91.82</c:v>
                </c:pt>
              </c:numCache>
            </c:numRef>
          </c:val>
          <c:extLst>
            <c:ext xmlns:c16="http://schemas.microsoft.com/office/drawing/2014/chart" uri="{C3380CC4-5D6E-409C-BE32-E72D297353CC}">
              <c16:uniqueId val="{00000000-B307-419A-8CE0-BCE6C0DE29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307-419A-8CE0-BCE6C0DE29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117.16</c:v>
                </c:pt>
                <c:pt idx="1">
                  <c:v>117.8</c:v>
                </c:pt>
                <c:pt idx="2">
                  <c:v>120.56</c:v>
                </c:pt>
                <c:pt idx="3">
                  <c:v>121.24</c:v>
                </c:pt>
                <c:pt idx="4">
                  <c:v>123.66</c:v>
                </c:pt>
              </c:numCache>
            </c:numRef>
          </c:val>
          <c:extLst>
            <c:ext xmlns:c16="http://schemas.microsoft.com/office/drawing/2014/chart" uri="{C3380CC4-5D6E-409C-BE32-E72D297353CC}">
              <c16:uniqueId val="{00000000-4B7B-4DB9-AAFB-40F751984B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4B7B-4DB9-AAFB-40F751984B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14.5</c:v>
                </c:pt>
                <c:pt idx="1">
                  <c:v>16.760000000000002</c:v>
                </c:pt>
                <c:pt idx="2">
                  <c:v>19.059999999999999</c:v>
                </c:pt>
                <c:pt idx="3">
                  <c:v>21.34</c:v>
                </c:pt>
                <c:pt idx="4">
                  <c:v>23.66</c:v>
                </c:pt>
              </c:numCache>
            </c:numRef>
          </c:val>
          <c:extLst>
            <c:ext xmlns:c16="http://schemas.microsoft.com/office/drawing/2014/chart" uri="{C3380CC4-5D6E-409C-BE32-E72D297353CC}">
              <c16:uniqueId val="{00000000-850C-465A-BA94-B80BD04313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850C-465A-BA94-B80BD04313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E-4D18-AD39-CDF41A871A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978E-4D18-AD39-CDF41A871A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3B-4572-9029-71B73000D2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03B-4572-9029-71B73000D2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63.57</c:v>
                </c:pt>
                <c:pt idx="1">
                  <c:v>66.05</c:v>
                </c:pt>
                <c:pt idx="2">
                  <c:v>70.81</c:v>
                </c:pt>
                <c:pt idx="3">
                  <c:v>73.95</c:v>
                </c:pt>
                <c:pt idx="4">
                  <c:v>75.569999999999993</c:v>
                </c:pt>
              </c:numCache>
            </c:numRef>
          </c:val>
          <c:extLst>
            <c:ext xmlns:c16="http://schemas.microsoft.com/office/drawing/2014/chart" uri="{C3380CC4-5D6E-409C-BE32-E72D297353CC}">
              <c16:uniqueId val="{00000000-FFD7-4219-951E-380352953D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FFD7-4219-951E-380352953D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1248.3599999999999</c:v>
                </c:pt>
                <c:pt idx="1">
                  <c:v>1114.78</c:v>
                </c:pt>
                <c:pt idx="2">
                  <c:v>1043.44</c:v>
                </c:pt>
                <c:pt idx="3">
                  <c:v>934.14</c:v>
                </c:pt>
                <c:pt idx="4">
                  <c:v>861.67</c:v>
                </c:pt>
              </c:numCache>
            </c:numRef>
          </c:val>
          <c:extLst>
            <c:ext xmlns:c16="http://schemas.microsoft.com/office/drawing/2014/chart" uri="{C3380CC4-5D6E-409C-BE32-E72D297353CC}">
              <c16:uniqueId val="{00000000-051E-4E7C-BDE7-9825793FA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51E-4E7C-BDE7-9825793FA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D1-4599-8C68-2E23C2A504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6D1-4599-8C68-2E23C2A504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152.57</c:v>
                </c:pt>
                <c:pt idx="1">
                  <c:v>152.76</c:v>
                </c:pt>
                <c:pt idx="2">
                  <c:v>152.9</c:v>
                </c:pt>
                <c:pt idx="3">
                  <c:v>152.58000000000001</c:v>
                </c:pt>
                <c:pt idx="4">
                  <c:v>152.13</c:v>
                </c:pt>
              </c:numCache>
            </c:numRef>
          </c:val>
          <c:extLst>
            <c:ext xmlns:c16="http://schemas.microsoft.com/office/drawing/2014/chart" uri="{C3380CC4-5D6E-409C-BE32-E72D297353CC}">
              <c16:uniqueId val="{00000000-B1F9-467E-855E-C3230922EC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1F9-467E-855E-C3230922EC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射水市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91780</v>
      </c>
      <c r="AM8" s="45"/>
      <c r="AN8" s="45"/>
      <c r="AO8" s="45"/>
      <c r="AP8" s="45"/>
      <c r="AQ8" s="45"/>
      <c r="AR8" s="45"/>
      <c r="AS8" s="45"/>
      <c r="AT8" s="46">
        <f>データ!T6</f>
        <v>109.44</v>
      </c>
      <c r="AU8" s="46"/>
      <c r="AV8" s="46"/>
      <c r="AW8" s="46"/>
      <c r="AX8" s="46"/>
      <c r="AY8" s="46"/>
      <c r="AZ8" s="46"/>
      <c r="BA8" s="46"/>
      <c r="BB8" s="46">
        <f>データ!U6</f>
        <v>838.63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59.15</v>
      </c>
      <c r="J10" s="46"/>
      <c r="K10" s="46"/>
      <c r="L10" s="46"/>
      <c r="M10" s="46"/>
      <c r="N10" s="46"/>
      <c r="O10" s="46"/>
      <c r="P10" s="46">
        <f>データ!P6</f>
        <v>19.09</v>
      </c>
      <c r="Q10" s="46"/>
      <c r="R10" s="46"/>
      <c r="S10" s="46"/>
      <c r="T10" s="46"/>
      <c r="U10" s="46"/>
      <c r="V10" s="46"/>
      <c r="W10" s="46">
        <f>データ!Q6</f>
        <v>72.069999999999993</v>
      </c>
      <c r="X10" s="46"/>
      <c r="Y10" s="46"/>
      <c r="Z10" s="46"/>
      <c r="AA10" s="46"/>
      <c r="AB10" s="46"/>
      <c r="AC10" s="46"/>
      <c r="AD10" s="45">
        <f>データ!R6</f>
        <v>3190</v>
      </c>
      <c r="AE10" s="45"/>
      <c r="AF10" s="45"/>
      <c r="AG10" s="45"/>
      <c r="AH10" s="45"/>
      <c r="AI10" s="45"/>
      <c r="AJ10" s="45"/>
      <c r="AK10" s="2"/>
      <c r="AL10" s="45">
        <f>データ!V6</f>
        <v>17459</v>
      </c>
      <c r="AM10" s="45"/>
      <c r="AN10" s="45"/>
      <c r="AO10" s="45"/>
      <c r="AP10" s="45"/>
      <c r="AQ10" s="45"/>
      <c r="AR10" s="45"/>
      <c r="AS10" s="45"/>
      <c r="AT10" s="46">
        <f>データ!W6</f>
        <v>6.89</v>
      </c>
      <c r="AU10" s="46"/>
      <c r="AV10" s="46"/>
      <c r="AW10" s="46"/>
      <c r="AX10" s="46"/>
      <c r="AY10" s="46"/>
      <c r="AZ10" s="46"/>
      <c r="BA10" s="46"/>
      <c r="BB10" s="46">
        <f>データ!X6</f>
        <v>2533.96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l0BkPhaWplcX7UA5cVIoCp2HflJRoVGhM2D+Fm8YYKRP2kb0tp34+kI8GWriC6Io6lSTCFT4h1KxsMR8i9f3A==" saltValue="XFjAYgfTaScF43eAzfUa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162116</v>
      </c>
      <c r="D6" s="19">
        <f t="shared" si="3"/>
        <v>46</v>
      </c>
      <c r="E6" s="19">
        <f t="shared" si="3"/>
        <v>17</v>
      </c>
      <c r="F6" s="19">
        <f t="shared" si="3"/>
        <v>4</v>
      </c>
      <c r="G6" s="19">
        <f t="shared" si="3"/>
        <v>0</v>
      </c>
      <c r="H6" s="19" t="str">
        <f t="shared" si="3"/>
        <v>富山県　射水市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59.15</v>
      </c>
      <c r="P6" s="20">
        <f t="shared" si="3"/>
        <v>19.09</v>
      </c>
      <c r="Q6" s="20">
        <f t="shared" si="3"/>
        <v>72.069999999999993</v>
      </c>
      <c r="R6" s="20">
        <f t="shared" si="3"/>
        <v>3190</v>
      </c>
      <c r="S6" s="20">
        <f t="shared" si="3"/>
        <v>91780</v>
      </c>
      <c r="T6" s="20">
        <f t="shared" si="3"/>
        <v>109.44</v>
      </c>
      <c r="U6" s="20">
        <f t="shared" si="3"/>
        <v>838.63</v>
      </c>
      <c r="V6" s="20">
        <f t="shared" si="3"/>
        <v>17459</v>
      </c>
      <c r="W6" s="20">
        <f t="shared" si="3"/>
        <v>6.89</v>
      </c>
      <c r="X6" s="20">
        <f t="shared" si="3"/>
        <v>2533.96</v>
      </c>
      <c r="Y6" s="21">
        <f>IF(Y7="",NA(),Y7)</f>
        <v>117.16</v>
      </c>
      <c r="Z6" s="21">
        <f t="shared" ref="Z6:AH6" si="4">IF(Z7="",NA(),Z7)</f>
        <v>117.8</v>
      </c>
      <c r="AA6" s="21">
        <f t="shared" si="4"/>
        <v>120.56</v>
      </c>
      <c r="AB6" s="21">
        <f t="shared" si="4"/>
        <v>121.24</v>
      </c>
      <c r="AC6" s="21">
        <f t="shared" si="4"/>
        <v>123.66</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63.57</v>
      </c>
      <c r="AV6" s="21">
        <f t="shared" ref="AV6:BD6" si="6">IF(AV7="",NA(),AV7)</f>
        <v>66.05</v>
      </c>
      <c r="AW6" s="21">
        <f t="shared" si="6"/>
        <v>70.81</v>
      </c>
      <c r="AX6" s="21">
        <f t="shared" si="6"/>
        <v>73.95</v>
      </c>
      <c r="AY6" s="21">
        <f t="shared" si="6"/>
        <v>75.569999999999993</v>
      </c>
      <c r="AZ6" s="21">
        <f t="shared" si="6"/>
        <v>47.44</v>
      </c>
      <c r="BA6" s="21">
        <f t="shared" si="6"/>
        <v>49.18</v>
      </c>
      <c r="BB6" s="21">
        <f t="shared" si="6"/>
        <v>47.72</v>
      </c>
      <c r="BC6" s="21">
        <f t="shared" si="6"/>
        <v>44.24</v>
      </c>
      <c r="BD6" s="21">
        <f t="shared" si="6"/>
        <v>43.07</v>
      </c>
      <c r="BE6" s="20" t="str">
        <f>IF(BE7="","",IF(BE7="-","【-】","【"&amp;SUBSTITUTE(TEXT(BE7,"#,##0.00"),"-","△")&amp;"】"))</f>
        <v>【44.07】</v>
      </c>
      <c r="BF6" s="21">
        <f>IF(BF7="",NA(),BF7)</f>
        <v>1248.3599999999999</v>
      </c>
      <c r="BG6" s="21">
        <f t="shared" ref="BG6:BO6" si="7">IF(BG7="",NA(),BG7)</f>
        <v>1114.78</v>
      </c>
      <c r="BH6" s="21">
        <f t="shared" si="7"/>
        <v>1043.44</v>
      </c>
      <c r="BI6" s="21">
        <f t="shared" si="7"/>
        <v>934.14</v>
      </c>
      <c r="BJ6" s="21">
        <f t="shared" si="7"/>
        <v>861.67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100</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152.57</v>
      </c>
      <c r="CC6" s="21">
        <f t="shared" ref="CC6:CK6" si="9">IF(CC7="",NA(),CC7)</f>
        <v>152.76</v>
      </c>
      <c r="CD6" s="21">
        <f t="shared" si="9"/>
        <v>152.9</v>
      </c>
      <c r="CE6" s="21">
        <f t="shared" si="9"/>
        <v>152.58000000000001</v>
      </c>
      <c r="CF6" s="21">
        <f t="shared" si="9"/>
        <v>152.13</v>
      </c>
      <c r="CG6" s="21">
        <f t="shared" si="9"/>
        <v>221.81</v>
      </c>
      <c r="CH6" s="21">
        <f t="shared" si="9"/>
        <v>230.02</v>
      </c>
      <c r="CI6" s="21">
        <f t="shared" si="9"/>
        <v>228.47</v>
      </c>
      <c r="CJ6" s="21">
        <f t="shared" si="9"/>
        <v>224.88</v>
      </c>
      <c r="CK6" s="21">
        <f t="shared" si="9"/>
        <v>228.64</v>
      </c>
      <c r="CL6" s="20" t="str">
        <f>IF(CL7="","",IF(CL7="-","【-】","【"&amp;SUBSTITUTE(TEXT(CL7,"#,##0.00"),"-","△")&amp;"】"))</f>
        <v>【216.39】</v>
      </c>
      <c r="CM6" s="21">
        <f>IF(CM7="",NA(),CM7)</f>
        <v>71.5</v>
      </c>
      <c r="CN6" s="21">
        <f t="shared" ref="CN6:CV6" si="10">IF(CN7="",NA(),CN7)</f>
        <v>72.25</v>
      </c>
      <c r="CO6" s="21">
        <f t="shared" si="10"/>
        <v>78.63</v>
      </c>
      <c r="CP6" s="21">
        <f t="shared" si="10"/>
        <v>90.88</v>
      </c>
      <c r="CQ6" s="21">
        <f t="shared" si="10"/>
        <v>73.38</v>
      </c>
      <c r="CR6" s="21">
        <f t="shared" si="10"/>
        <v>43.36</v>
      </c>
      <c r="CS6" s="21">
        <f t="shared" si="10"/>
        <v>42.56</v>
      </c>
      <c r="CT6" s="21">
        <f t="shared" si="10"/>
        <v>42.47</v>
      </c>
      <c r="CU6" s="21">
        <f t="shared" si="10"/>
        <v>42.4</v>
      </c>
      <c r="CV6" s="21">
        <f t="shared" si="10"/>
        <v>42.28</v>
      </c>
      <c r="CW6" s="20" t="str">
        <f>IF(CW7="","",IF(CW7="-","【-】","【"&amp;SUBSTITUTE(TEXT(CW7,"#,##0.00"),"-","△")&amp;"】"))</f>
        <v>【42.57】</v>
      </c>
      <c r="CX6" s="21">
        <f>IF(CX7="",NA(),CX7)</f>
        <v>88.95</v>
      </c>
      <c r="CY6" s="21">
        <f t="shared" ref="CY6:DG6" si="11">IF(CY7="",NA(),CY7)</f>
        <v>89.79</v>
      </c>
      <c r="CZ6" s="21">
        <f t="shared" si="11"/>
        <v>91.04</v>
      </c>
      <c r="DA6" s="21">
        <f t="shared" si="11"/>
        <v>91.68</v>
      </c>
      <c r="DB6" s="21">
        <f t="shared" si="11"/>
        <v>91.82</v>
      </c>
      <c r="DC6" s="21">
        <f t="shared" si="11"/>
        <v>83.06</v>
      </c>
      <c r="DD6" s="21">
        <f t="shared" si="11"/>
        <v>83.32</v>
      </c>
      <c r="DE6" s="21">
        <f t="shared" si="11"/>
        <v>83.75</v>
      </c>
      <c r="DF6" s="21">
        <f t="shared" si="11"/>
        <v>84.19</v>
      </c>
      <c r="DG6" s="21">
        <f t="shared" si="11"/>
        <v>84.34</v>
      </c>
      <c r="DH6" s="20" t="str">
        <f>IF(DH7="","",IF(DH7="-","【-】","【"&amp;SUBSTITUTE(TEXT(DH7,"#,##0.00"),"-","△")&amp;"】"))</f>
        <v>【85.24】</v>
      </c>
      <c r="DI6" s="21">
        <f>IF(DI7="",NA(),DI7)</f>
        <v>14.5</v>
      </c>
      <c r="DJ6" s="21">
        <f t="shared" ref="DJ6:DR6" si="12">IF(DJ7="",NA(),DJ7)</f>
        <v>16.760000000000002</v>
      </c>
      <c r="DK6" s="21">
        <f t="shared" si="12"/>
        <v>19.059999999999999</v>
      </c>
      <c r="DL6" s="21">
        <f t="shared" si="12"/>
        <v>21.34</v>
      </c>
      <c r="DM6" s="21">
        <f t="shared" si="12"/>
        <v>23.66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162116</v>
      </c>
      <c r="D7" s="23">
        <v>46</v>
      </c>
      <c r="E7" s="23">
        <v>17</v>
      </c>
      <c r="F7" s="23">
        <v>4</v>
      </c>
      <c r="G7" s="23">
        <v>0</v>
      </c>
      <c r="H7" s="23" t="s">
        <v>96</v>
      </c>
      <c r="I7" s="23" t="s">
        <v>97</v>
      </c>
      <c r="J7" s="23" t="s">
        <v>98</v>
      </c>
      <c r="K7" s="23" t="s">
        <v>99</v>
      </c>
      <c r="L7" s="23" t="s">
        <v>100</v>
      </c>
      <c r="M7" s="23" t="s">
        <v>101</v>
      </c>
      <c r="N7" s="24" t="s">
        <v>102</v>
      </c>
      <c r="O7" s="24">
        <v>59.15</v>
      </c>
      <c r="P7" s="24">
        <v>19.09</v>
      </c>
      <c r="Q7" s="24">
        <v>72.069999999999993</v>
      </c>
      <c r="R7" s="24">
        <v>3190</v>
      </c>
      <c r="S7" s="24">
        <v>91780</v>
      </c>
      <c r="T7" s="24">
        <v>109.44</v>
      </c>
      <c r="U7" s="24">
        <v>838.63</v>
      </c>
      <c r="V7" s="24">
        <v>17459</v>
      </c>
      <c r="W7" s="24">
        <v>6.89</v>
      </c>
      <c r="X7" s="24">
        <v>2533.96</v>
      </c>
      <c r="Y7" s="24">
        <v>117.16</v>
      </c>
      <c r="Z7" s="24">
        <v>117.8</v>
      </c>
      <c r="AA7" s="24">
        <v>120.56</v>
      </c>
      <c r="AB7" s="24">
        <v>121.24</v>
      </c>
      <c r="AC7" s="24">
        <v>123.66</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63.57</v>
      </c>
      <c r="AV7" s="24">
        <v>66.05</v>
      </c>
      <c r="AW7" s="24">
        <v>70.81</v>
      </c>
      <c r="AX7" s="24">
        <v>73.95</v>
      </c>
      <c r="AY7" s="24">
        <v>75.569999999999993</v>
      </c>
      <c r="AZ7" s="24">
        <v>47.44</v>
      </c>
      <c r="BA7" s="24">
        <v>49.18</v>
      </c>
      <c r="BB7" s="24">
        <v>47.72</v>
      </c>
      <c r="BC7" s="24">
        <v>44.24</v>
      </c>
      <c r="BD7" s="24">
        <v>43.07</v>
      </c>
      <c r="BE7" s="24">
        <v>44.07</v>
      </c>
      <c r="BF7" s="24">
        <v>1248.3599999999999</v>
      </c>
      <c r="BG7" s="24">
        <v>1114.78</v>
      </c>
      <c r="BH7" s="24">
        <v>1043.44</v>
      </c>
      <c r="BI7" s="24">
        <v>934.14</v>
      </c>
      <c r="BJ7" s="24">
        <v>861.67</v>
      </c>
      <c r="BK7" s="24">
        <v>1243.71</v>
      </c>
      <c r="BL7" s="24">
        <v>1194.1500000000001</v>
      </c>
      <c r="BM7" s="24">
        <v>1206.79</v>
      </c>
      <c r="BN7" s="24">
        <v>1258.43</v>
      </c>
      <c r="BO7" s="24">
        <v>1163.75</v>
      </c>
      <c r="BP7" s="24">
        <v>1201.79</v>
      </c>
      <c r="BQ7" s="24">
        <v>100</v>
      </c>
      <c r="BR7" s="24">
        <v>100</v>
      </c>
      <c r="BS7" s="24">
        <v>100</v>
      </c>
      <c r="BT7" s="24">
        <v>100</v>
      </c>
      <c r="BU7" s="24">
        <v>100</v>
      </c>
      <c r="BV7" s="24">
        <v>74.3</v>
      </c>
      <c r="BW7" s="24">
        <v>72.260000000000005</v>
      </c>
      <c r="BX7" s="24">
        <v>71.84</v>
      </c>
      <c r="BY7" s="24">
        <v>73.36</v>
      </c>
      <c r="BZ7" s="24">
        <v>72.599999999999994</v>
      </c>
      <c r="CA7" s="24">
        <v>75.31</v>
      </c>
      <c r="CB7" s="24">
        <v>152.57</v>
      </c>
      <c r="CC7" s="24">
        <v>152.76</v>
      </c>
      <c r="CD7" s="24">
        <v>152.9</v>
      </c>
      <c r="CE7" s="24">
        <v>152.58000000000001</v>
      </c>
      <c r="CF7" s="24">
        <v>152.13</v>
      </c>
      <c r="CG7" s="24">
        <v>221.81</v>
      </c>
      <c r="CH7" s="24">
        <v>230.02</v>
      </c>
      <c r="CI7" s="24">
        <v>228.47</v>
      </c>
      <c r="CJ7" s="24">
        <v>224.88</v>
      </c>
      <c r="CK7" s="24">
        <v>228.64</v>
      </c>
      <c r="CL7" s="24">
        <v>216.39</v>
      </c>
      <c r="CM7" s="24">
        <v>71.5</v>
      </c>
      <c r="CN7" s="24">
        <v>72.25</v>
      </c>
      <c r="CO7" s="24">
        <v>78.63</v>
      </c>
      <c r="CP7" s="24">
        <v>90.88</v>
      </c>
      <c r="CQ7" s="24">
        <v>73.38</v>
      </c>
      <c r="CR7" s="24">
        <v>43.36</v>
      </c>
      <c r="CS7" s="24">
        <v>42.56</v>
      </c>
      <c r="CT7" s="24">
        <v>42.47</v>
      </c>
      <c r="CU7" s="24">
        <v>42.4</v>
      </c>
      <c r="CV7" s="24">
        <v>42.28</v>
      </c>
      <c r="CW7" s="24">
        <v>42.57</v>
      </c>
      <c r="CX7" s="24">
        <v>88.95</v>
      </c>
      <c r="CY7" s="24">
        <v>89.79</v>
      </c>
      <c r="CZ7" s="24">
        <v>91.04</v>
      </c>
      <c r="DA7" s="24">
        <v>91.68</v>
      </c>
      <c r="DB7" s="24">
        <v>91.82</v>
      </c>
      <c r="DC7" s="24">
        <v>83.06</v>
      </c>
      <c r="DD7" s="24">
        <v>83.32</v>
      </c>
      <c r="DE7" s="24">
        <v>83.75</v>
      </c>
      <c r="DF7" s="24">
        <v>84.19</v>
      </c>
      <c r="DG7" s="24">
        <v>84.34</v>
      </c>
      <c r="DH7" s="24">
        <v>85.24</v>
      </c>
      <c r="DI7" s="24">
        <v>14.5</v>
      </c>
      <c r="DJ7" s="24">
        <v>16.760000000000002</v>
      </c>
      <c r="DK7" s="24">
        <v>19.059999999999999</v>
      </c>
      <c r="DL7" s="24">
        <v>21.34</v>
      </c>
      <c r="DM7" s="24">
        <v>23.66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2023-01-11T00:32:03Z</cp:lastPrinted>
  <dcterms:modified xsi:type="dcterms:W3CDTF">2023-02-17T07:38:38Z</dcterms:modified>
</cp:coreProperties>
</file>